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'CCFS'!$A$1:$J$65</definedName>
    <definedName name="_xlnm.Print_Area" localSheetId="0">'ConCBS'!$A$1:$J$64</definedName>
    <definedName name="_xlnm.Print_Area" localSheetId="2">'ConCPL'!$A$1:$J$65</definedName>
    <definedName name="_xlnm.Print_Area" localSheetId="1">'CSCE'!$A$1:$M$93</definedName>
    <definedName name="Z_A0037B10_1F21_4048_A65B_479EC77F5561_.wvu.PrintArea" localSheetId="3" hidden="1">'CCFS'!$A$1:$J$65</definedName>
    <definedName name="Z_A0037B10_1F21_4048_A65B_479EC77F5561_.wvu.PrintArea" localSheetId="1" hidden="1">'CSCE'!$A$1:$M$93</definedName>
    <definedName name="Z_A0037B10_1F21_4048_A65B_479EC77F5561_.wvu.Rows" localSheetId="3" hidden="1">'CCFS'!$12:$32,'CCFS'!$34:$44,'CCFS'!$46:$48</definedName>
    <definedName name="Z_A0037B10_1F21_4048_A65B_479EC77F5561_.wvu.Rows" localSheetId="2" hidden="1">'ConCPL'!#REF!</definedName>
    <definedName name="Z_A0037B10_1F21_4048_A65B_479EC77F5561_.wvu.Rows" localSheetId="1" hidden="1">'CSCE'!$32:$46,'CSCE'!$48:$68</definedName>
    <definedName name="Z_CF79266E_51AF_44A8_9005_4B5F8577FB45_.wvu.PrintArea" localSheetId="3" hidden="1">'CCFS'!$A$1:$J$65</definedName>
    <definedName name="Z_CF79266E_51AF_44A8_9005_4B5F8577FB45_.wvu.PrintArea" localSheetId="1" hidden="1">'CSCE'!$A$1:$M$93</definedName>
    <definedName name="Z_CF79266E_51AF_44A8_9005_4B5F8577FB45_.wvu.Rows" localSheetId="2" hidden="1">'ConCPL'!#REF!</definedName>
    <definedName name="Z_CF79266E_51AF_44A8_9005_4B5F8577FB45_.wvu.Rows" localSheetId="1" hidden="1">'CSCE'!$32:$46,'CSCE'!$48:$68</definedName>
  </definedNames>
  <calcPr fullCalcOnLoad="1"/>
</workbook>
</file>

<file path=xl/sharedStrings.xml><?xml version="1.0" encoding="utf-8"?>
<sst xmlns="http://schemas.openxmlformats.org/spreadsheetml/2006/main" count="253" uniqueCount="172">
  <si>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</si>
  <si>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</si>
  <si>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</si>
  <si>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</si>
  <si>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</si>
  <si>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</si>
  <si>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</si>
  <si>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</si>
  <si>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</si>
  <si>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</si>
  <si>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</si>
  <si>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</si>
  <si>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</si>
  <si>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</si>
  <si>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</si>
  <si>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</si>
  <si>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</si>
  <si>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</si>
  <si>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</si>
  <si>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</si>
  <si>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</si>
  <si>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</si>
  <si>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</si>
  <si>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</si>
  <si>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</si>
  <si>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</si>
  <si>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</si>
  <si>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</si>
  <si>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</si>
  <si>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</si>
  <si>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</si>
  <si>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</si>
  <si>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</si>
  <si>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</si>
  <si>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</si>
  <si>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</si>
  <si>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</si>
  <si>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</si>
  <si>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</si>
  <si>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</si>
  <si>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</si>
  <si>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Dividend paid to shareholders of the company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</si>
  <si>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</si>
  <si>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</si>
  <si>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</si>
  <si>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</si>
  <si>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</si>
  <si>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</si>
  <si>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</si>
  <si>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</si>
  <si>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</si>
  <si>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</si>
  <si>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</si>
  <si>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</si>
  <si>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</si>
  <si>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</si>
  <si>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</si>
  <si>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</si>
  <si>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</si>
  <si>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</si>
  <si>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</si>
  <si>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</si>
  <si>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</si>
  <si>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 xml:space="preserve">Operating profit before changes in working capital </t>
  </si>
  <si>
    <t>Cash and Bank Balances</t>
  </si>
  <si>
    <t>Net assets per share attributable to equity holders of the parent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</si>
  <si>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</si>
  <si>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</si>
  <si>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</si>
  <si>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</si>
  <si>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</si>
  <si>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</si>
  <si>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</si>
  <si>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</si>
  <si>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</si>
  <si>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Owners of the Company</t>
  </si>
  <si>
    <t>Attributable to owners of the Company</t>
  </si>
  <si>
    <t>Earnings</t>
  </si>
  <si>
    <t>Other investments</t>
  </si>
  <si>
    <t>Trade and other payables</t>
  </si>
  <si>
    <t xml:space="preserve"> </t>
  </si>
  <si>
    <t>Trade and other receivables</t>
  </si>
  <si>
    <t>Current tax payables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</si>
  <si>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</si>
  <si>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</si>
  <si>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</si>
  <si>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</si>
  <si>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</si>
  <si>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</si>
  <si>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</si>
  <si>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</si>
  <si>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</si>
  <si>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</si>
  <si>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</si>
  <si>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</si>
  <si>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</si>
  <si>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</si>
  <si>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</si>
  <si>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</si>
  <si>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</si>
  <si>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</si>
  <si>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</si>
  <si>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</si>
  <si>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</si>
  <si>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</si>
  <si>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</si>
  <si>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</si>
  <si>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</si>
  <si>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Fixed deposits -&lt;3 months</t>
  </si>
  <si>
    <t>Cash and cash equivalents</t>
  </si>
  <si>
    <t>Other operating expenses</t>
  </si>
  <si>
    <t xml:space="preserve">Additions of property, plant and equipment </t>
  </si>
  <si>
    <t>At 1 February 2016</t>
  </si>
  <si>
    <t>Depreciation of property, plant and equipment</t>
  </si>
  <si>
    <t>Fair value adjustment on  short term investments</t>
  </si>
  <si>
    <t xml:space="preserve">Dividend received </t>
  </si>
  <si>
    <t xml:space="preserve">JKG LAND BERHAD </t>
  </si>
  <si>
    <t>JKG LAND BERHAD</t>
  </si>
  <si>
    <t>Net cash used in operating activities</t>
  </si>
  <si>
    <t>Deferred tax assets</t>
  </si>
  <si>
    <t>Cash and cash equivalents at end of the year</t>
  </si>
  <si>
    <t>Cash and cash equivalents at end of the year comprise of :</t>
  </si>
  <si>
    <t>Statements for year ended 31 January 2017 and the accompanying notes attached to the interim financial statements)</t>
  </si>
  <si>
    <t>At 1 February 2017</t>
  </si>
  <si>
    <t>Total comprehensive income for the period</t>
  </si>
  <si>
    <t>Right Issues</t>
  </si>
  <si>
    <t>period to</t>
  </si>
  <si>
    <t>(Incorporated in Malaysia under the Companies Act, 2016)</t>
  </si>
  <si>
    <r>
      <t xml:space="preserve">Cash </t>
    </r>
    <r>
      <rPr>
        <sz val="12"/>
        <rFont val="Times New Roman"/>
        <family val="1"/>
      </rPr>
      <t>used in</t>
    </r>
    <r>
      <rPr>
        <sz val="12"/>
        <rFont val="Times New Roman"/>
        <family val="1"/>
      </rPr>
      <t xml:space="preserve"> operating activities</t>
    </r>
  </si>
  <si>
    <t>CASH FLOW FROM FINANCING ACTIVITIES</t>
  </si>
  <si>
    <t>Proceeds from rights issue</t>
  </si>
  <si>
    <t>Net cash from financing activities</t>
  </si>
  <si>
    <t>Share premium</t>
  </si>
  <si>
    <t>%</t>
  </si>
  <si>
    <t xml:space="preserve"> +/(-)</t>
  </si>
  <si>
    <t>attributable to owners of the Company</t>
  </si>
  <si>
    <t>Sen</t>
  </si>
  <si>
    <t>Dividend received</t>
  </si>
  <si>
    <t>Share of results of an associate</t>
  </si>
  <si>
    <t>Finance income</t>
  </si>
  <si>
    <t>Finance costs</t>
  </si>
  <si>
    <t>`</t>
  </si>
  <si>
    <t>Share capital b4 share premium</t>
  </si>
  <si>
    <t>Net increase  in cash and cash equivalents</t>
  </si>
  <si>
    <t>Net cash used in investing activities</t>
  </si>
  <si>
    <t>Selling and marketing expenses</t>
  </si>
  <si>
    <t>Operating profit/(loss)</t>
  </si>
  <si>
    <t>Profit/(Loss)  before interest and tax</t>
  </si>
  <si>
    <t>Profit/(Loss)  before  tax</t>
  </si>
  <si>
    <t>the period</t>
  </si>
  <si>
    <t xml:space="preserve">Profit/(Loss) and total comprehensive income for </t>
  </si>
  <si>
    <t xml:space="preserve"> the period attributable to:</t>
  </si>
  <si>
    <t xml:space="preserve">Profit/(loss) and total comprehensive income for </t>
  </si>
  <si>
    <t xml:space="preserve">Basic earnings/(loss) per share </t>
  </si>
  <si>
    <t>For The Financial Period Ended 31 October 2017</t>
  </si>
  <si>
    <t>CONDENSED CONSOLIDATED STATEMENT OF FINANCIAL POSITION AS AT 31 OCTOBER 2017</t>
  </si>
  <si>
    <t>9 Months Ended October 2016</t>
  </si>
  <si>
    <t>For The Financial Period Ended 31 October 2016</t>
  </si>
  <si>
    <t>9 Months Ended 31 October 2017</t>
  </si>
  <si>
    <t>(Additions)/Redemption of short term investments</t>
  </si>
  <si>
    <t>Accretion of interest in existing subsidiaries</t>
  </si>
  <si>
    <t xml:space="preserve">Acquisition of subsidiaries, net of cash and cash equivalents </t>
  </si>
  <si>
    <t>(Additions)/Withdrawal of fixed deposits-aged more than 3 months</t>
  </si>
  <si>
    <t>(Repayment)/Drawdown of term loans and borrowings</t>
  </si>
  <si>
    <t>Cash and cash equivalents at beginning of the year</t>
  </si>
  <si>
    <t>At 31 October 2016</t>
  </si>
  <si>
    <t>At 31 October 2017</t>
  </si>
  <si>
    <t>Acquisition of additional interest in subsidiaries</t>
  </si>
  <si>
    <t>(The Condensed Consolidated Statement of Financial Position should be read in conjuction with the Audited Financial Statements</t>
  </si>
  <si>
    <t>for year ended 31 January 2017 and the accompanying notes attached to the interim financial statements)</t>
  </si>
  <si>
    <t>(The Condensed Consolidated Statement of Financial Position should be read in conjuction with the Audited Financial Statements for</t>
  </si>
  <si>
    <t>year ended 31 January 2017 and the accompanying notes attached to the interim financial statements)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</si>
</sst>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h:mm:ss\ AM/PM"/>
    <numFmt numFmtId="178" formatCode="[$-409]dddd\,\ mmmm\ d\,\ yyyy"/>
    <numFmt numFmtId="179" formatCode="0.0_);[Red]\(0.0\)"/>
    <numFmt numFmtId="180" formatCode="0.0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0.000000_);[Red]\(0.000000\)"/>
    <numFmt numFmtId="192" formatCode="0.0000000_);[Red]\(0.0000000\)"/>
    <numFmt numFmtId="193" formatCode="0.0_);\(0.0\)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2" fillId="0" borderId="14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2" fillId="0" borderId="25" xfId="42" applyNumberFormat="1" applyFont="1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0" fillId="0" borderId="14" xfId="42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0" fontId="0" fillId="34" borderId="16" xfId="42" applyNumberFormat="1" applyFont="1" applyFill="1" applyBorder="1" applyAlignment="1">
      <alignment/>
    </xf>
    <xf numFmtId="170" fontId="0" fillId="34" borderId="0" xfId="42" applyNumberFormat="1" applyFont="1" applyFill="1" applyBorder="1" applyAlignment="1">
      <alignment/>
    </xf>
    <xf numFmtId="9" fontId="0" fillId="0" borderId="0" xfId="59" applyFont="1" applyFill="1" applyBorder="1" applyAlignment="1">
      <alignment/>
    </xf>
    <xf numFmtId="0" fontId="46" fillId="0" borderId="0" xfId="0" applyFont="1" applyBorder="1" applyAlignment="1">
      <alignment/>
    </xf>
    <xf numFmtId="170" fontId="46" fillId="0" borderId="0" xfId="42" applyNumberFormat="1" applyFont="1" applyFill="1" applyBorder="1" applyAlignment="1">
      <alignment/>
    </xf>
    <xf numFmtId="170" fontId="46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170" fontId="46" fillId="0" borderId="16" xfId="42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70" fontId="46" fillId="0" borderId="16" xfId="42" applyNumberFormat="1" applyFont="1" applyBorder="1" applyAlignment="1">
      <alignment/>
    </xf>
    <xf numFmtId="179" fontId="6" fillId="0" borderId="13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0" borderId="0" xfId="42" applyNumberFormat="1" applyFont="1" applyFill="1" applyBorder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2" fillId="0" borderId="0" xfId="42" applyNumberFormat="1" applyFont="1" applyBorder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37" fontId="0" fillId="0" borderId="16" xfId="0" applyNumberFormat="1" applyFont="1" applyBorder="1" applyAlignment="1">
      <alignment/>
    </xf>
    <xf numFmtId="170" fontId="0" fillId="0" borderId="1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10" fillId="0" borderId="0" xfId="42" applyNumberFormat="1" applyFont="1" applyFill="1" applyBorder="1" applyAlignment="1" quotePrefix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179" fontId="10" fillId="0" borderId="0" xfId="42" applyNumberFormat="1" applyFont="1" applyAlignment="1">
      <alignment/>
    </xf>
    <xf numFmtId="179" fontId="10" fillId="0" borderId="0" xfId="42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 quotePrefix="1">
      <alignment/>
    </xf>
    <xf numFmtId="43" fontId="2" fillId="0" borderId="25" xfId="42" applyFont="1" applyFill="1" applyBorder="1" applyAlignment="1">
      <alignment horizontal="right"/>
    </xf>
    <xf numFmtId="43" fontId="2" fillId="0" borderId="25" xfId="42" applyFont="1" applyFill="1" applyBorder="1" applyAlignment="1">
      <alignment/>
    </xf>
    <xf numFmtId="193" fontId="10" fillId="0" borderId="0" xfId="42" applyNumberFormat="1" applyFont="1" applyFill="1" applyBorder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workbookViewId="0" topLeftCell="A46">
      <selection activeCell="A63" sqref="A63"/>
    </sheetView>
  </sheetViews>
  <sheetFormatPr defaultColWidth="9.00390625" defaultRowHeight="15.75"/>
  <cols>
    <col min="1" max="1" width="4.25390625" style="38" customWidth="1"/>
    <col min="2" max="2" width="11.125" style="38" customWidth="1"/>
    <col min="3" max="3" width="37.00390625" style="38" customWidth="1"/>
    <col min="4" max="4" width="2.375" style="38" customWidth="1"/>
    <col min="5" max="5" width="12.00390625" style="91" customWidth="1"/>
    <col min="6" max="7" width="3.00390625" style="38" customWidth="1"/>
    <col min="8" max="8" width="12.125" style="38" customWidth="1"/>
    <col min="9" max="9" width="4.75390625" style="38" customWidth="1"/>
    <col min="10" max="10" width="6.75390625" style="38" customWidth="1"/>
    <col min="11" max="11" width="9.00390625" style="38" customWidth="1"/>
    <col min="12" max="12" width="5.875" style="38" customWidth="1"/>
    <col min="13" max="16384" width="9.00390625" style="38" customWidth="1"/>
  </cols>
  <sheetData>
    <row r="1" spans="2:8" ht="18.75">
      <c r="B1" s="31"/>
      <c r="C1" s="31" t="s">
        <v>116</v>
      </c>
      <c r="D1" s="31"/>
      <c r="E1" s="85"/>
      <c r="F1" s="31"/>
      <c r="G1" s="31"/>
      <c r="H1" s="31"/>
    </row>
    <row r="2" spans="2:8" ht="15.75">
      <c r="B2" s="30"/>
      <c r="C2" s="30" t="s">
        <v>25</v>
      </c>
      <c r="D2" s="30"/>
      <c r="E2" s="86"/>
      <c r="F2" s="30"/>
      <c r="G2" s="30"/>
      <c r="H2" s="30"/>
    </row>
    <row r="3" spans="2:8" ht="15.75">
      <c r="B3" s="30"/>
      <c r="C3" s="30" t="s">
        <v>127</v>
      </c>
      <c r="D3" s="30"/>
      <c r="E3" s="86"/>
      <c r="F3" s="30"/>
      <c r="G3" s="30"/>
      <c r="H3" s="30"/>
    </row>
    <row r="4" spans="1:10" ht="16.5" thickBot="1">
      <c r="A4" s="32"/>
      <c r="B4" s="32"/>
      <c r="C4" s="32"/>
      <c r="D4" s="32"/>
      <c r="E4" s="46"/>
      <c r="F4" s="32"/>
      <c r="G4" s="32"/>
      <c r="H4" s="32"/>
      <c r="I4" s="74"/>
      <c r="J4" s="74"/>
    </row>
    <row r="5" spans="1:8" ht="15.75">
      <c r="A5" s="1" t="s">
        <v>155</v>
      </c>
      <c r="B5" s="49"/>
      <c r="C5" s="49"/>
      <c r="D5" s="49"/>
      <c r="E5" s="62"/>
      <c r="F5" s="49"/>
      <c r="G5" s="49"/>
      <c r="H5" s="49"/>
    </row>
    <row r="6" spans="1:9" ht="15.75">
      <c r="A6" s="10"/>
      <c r="B6" s="44"/>
      <c r="C6" s="44"/>
      <c r="D6" s="44"/>
      <c r="E6" s="48"/>
      <c r="F6" s="44"/>
      <c r="G6" s="44"/>
      <c r="H6" s="44"/>
      <c r="I6" s="35"/>
    </row>
    <row r="7" spans="1:12" ht="15.75">
      <c r="A7" s="44"/>
      <c r="B7" s="44"/>
      <c r="C7" s="44"/>
      <c r="D7" s="44"/>
      <c r="E7" s="87" t="s">
        <v>28</v>
      </c>
      <c r="F7" s="6"/>
      <c r="G7" s="6"/>
      <c r="H7" s="6" t="s">
        <v>26</v>
      </c>
      <c r="I7" s="35"/>
      <c r="J7" s="49"/>
      <c r="L7" s="49"/>
    </row>
    <row r="8" spans="1:9" ht="15.75">
      <c r="A8" s="44"/>
      <c r="B8" s="44"/>
      <c r="C8" s="44"/>
      <c r="D8" s="44"/>
      <c r="E8" s="87" t="s">
        <v>27</v>
      </c>
      <c r="F8" s="6"/>
      <c r="G8" s="6"/>
      <c r="H8" s="6" t="s">
        <v>27</v>
      </c>
      <c r="I8" s="35"/>
    </row>
    <row r="9" spans="1:9" ht="15.75">
      <c r="A9" s="44"/>
      <c r="B9" s="44"/>
      <c r="C9" s="44"/>
      <c r="D9" s="44"/>
      <c r="E9" s="88">
        <v>43039</v>
      </c>
      <c r="F9" s="6"/>
      <c r="G9" s="6"/>
      <c r="H9" s="88">
        <v>42766</v>
      </c>
      <c r="I9" s="35"/>
    </row>
    <row r="10" spans="1:9" ht="15.75">
      <c r="A10" s="44"/>
      <c r="B10" s="44"/>
      <c r="C10" s="44"/>
      <c r="D10" s="44"/>
      <c r="E10" s="47" t="s">
        <v>0</v>
      </c>
      <c r="F10" s="6"/>
      <c r="G10" s="6"/>
      <c r="H10" s="47" t="s">
        <v>0</v>
      </c>
      <c r="I10" s="35"/>
    </row>
    <row r="11" spans="1:9" ht="15.75">
      <c r="A11" s="10" t="s">
        <v>46</v>
      </c>
      <c r="B11" s="44"/>
      <c r="C11" s="44"/>
      <c r="D11" s="44"/>
      <c r="E11" s="48"/>
      <c r="F11" s="44"/>
      <c r="G11" s="44"/>
      <c r="H11" s="48"/>
      <c r="I11" s="35"/>
    </row>
    <row r="12" spans="1:9" ht="15.75">
      <c r="A12" s="10" t="s">
        <v>83</v>
      </c>
      <c r="B12" s="44"/>
      <c r="C12" s="44"/>
      <c r="D12" s="44"/>
      <c r="E12" s="48"/>
      <c r="F12" s="44"/>
      <c r="G12" s="44"/>
      <c r="H12" s="48"/>
      <c r="I12" s="35"/>
    </row>
    <row r="13" spans="1:12" ht="15.75">
      <c r="A13" s="49"/>
      <c r="B13" s="49" t="s">
        <v>37</v>
      </c>
      <c r="C13" s="49"/>
      <c r="D13" s="44"/>
      <c r="E13" s="55">
        <v>20322</v>
      </c>
      <c r="F13" s="54"/>
      <c r="G13" s="54"/>
      <c r="H13" s="55">
        <v>20849</v>
      </c>
      <c r="I13" s="35"/>
      <c r="J13" s="39"/>
      <c r="L13" s="49"/>
    </row>
    <row r="14" spans="1:12" ht="15.75">
      <c r="A14" s="49"/>
      <c r="B14" s="49" t="s">
        <v>84</v>
      </c>
      <c r="C14" s="49"/>
      <c r="D14" s="44"/>
      <c r="E14" s="57">
        <v>3533</v>
      </c>
      <c r="F14" s="54"/>
      <c r="G14" s="54"/>
      <c r="H14" s="57">
        <v>3597</v>
      </c>
      <c r="I14" s="35"/>
      <c r="J14" s="39"/>
      <c r="L14" s="49"/>
    </row>
    <row r="15" spans="1:12" ht="15.75">
      <c r="A15" s="49"/>
      <c r="B15" s="49" t="s">
        <v>85</v>
      </c>
      <c r="C15" s="49"/>
      <c r="D15" s="44"/>
      <c r="E15" s="57">
        <v>0</v>
      </c>
      <c r="F15" s="54"/>
      <c r="G15" s="54"/>
      <c r="H15" s="57">
        <v>3346</v>
      </c>
      <c r="I15" s="35"/>
      <c r="J15" s="39"/>
      <c r="L15" s="49"/>
    </row>
    <row r="16" spans="1:10" ht="15.75">
      <c r="A16" s="49"/>
      <c r="B16" s="49" t="s">
        <v>78</v>
      </c>
      <c r="C16" s="49"/>
      <c r="D16" s="44"/>
      <c r="E16" s="57">
        <v>18</v>
      </c>
      <c r="F16" s="54"/>
      <c r="G16" s="54"/>
      <c r="H16" s="57">
        <v>18</v>
      </c>
      <c r="I16" s="35"/>
      <c r="J16" s="39"/>
    </row>
    <row r="17" spans="1:12" ht="15.75">
      <c r="A17" s="49"/>
      <c r="B17" s="49" t="s">
        <v>38</v>
      </c>
      <c r="C17" s="49"/>
      <c r="D17" s="44"/>
      <c r="E17" s="57">
        <v>278231</v>
      </c>
      <c r="F17" s="54"/>
      <c r="G17" s="54"/>
      <c r="H17" s="57">
        <v>234122</v>
      </c>
      <c r="I17" s="35"/>
      <c r="J17" s="39"/>
      <c r="L17" s="49"/>
    </row>
    <row r="18" spans="1:12" ht="15.75">
      <c r="A18" s="49"/>
      <c r="B18" s="49" t="s">
        <v>119</v>
      </c>
      <c r="C18" s="49"/>
      <c r="D18" s="44"/>
      <c r="E18" s="59">
        <v>4000</v>
      </c>
      <c r="F18" s="54"/>
      <c r="G18" s="54"/>
      <c r="H18" s="59">
        <v>3837</v>
      </c>
      <c r="I18" s="35"/>
      <c r="J18" s="39"/>
      <c r="L18" s="49"/>
    </row>
    <row r="19" spans="1:10" ht="15.75">
      <c r="A19" s="49"/>
      <c r="B19" s="49"/>
      <c r="C19" s="49"/>
      <c r="D19" s="44"/>
      <c r="E19" s="80">
        <f>SUM(E13:E18)</f>
        <v>306104</v>
      </c>
      <c r="F19" s="44"/>
      <c r="G19" s="44"/>
      <c r="H19" s="80">
        <f>SUM(H13:H18)</f>
        <v>265769</v>
      </c>
      <c r="I19" s="35"/>
      <c r="J19" s="39"/>
    </row>
    <row r="20" spans="1:10" ht="15.75">
      <c r="A20" s="1" t="s">
        <v>86</v>
      </c>
      <c r="B20" s="49"/>
      <c r="C20" s="49"/>
      <c r="D20" s="44"/>
      <c r="E20" s="48"/>
      <c r="F20" s="44"/>
      <c r="G20" s="44"/>
      <c r="H20" s="48"/>
      <c r="I20" s="35"/>
      <c r="J20" s="39"/>
    </row>
    <row r="21" spans="1:10" ht="15.75">
      <c r="A21" s="49"/>
      <c r="B21" s="49" t="s">
        <v>61</v>
      </c>
      <c r="C21" s="49"/>
      <c r="D21" s="44"/>
      <c r="E21" s="55">
        <v>137229</v>
      </c>
      <c r="F21" s="54"/>
      <c r="G21" s="54"/>
      <c r="H21" s="55">
        <v>114434</v>
      </c>
      <c r="I21" s="35"/>
      <c r="J21" s="39"/>
    </row>
    <row r="22" spans="1:12" ht="15.75">
      <c r="A22" s="49"/>
      <c r="B22" s="49" t="s">
        <v>60</v>
      </c>
      <c r="C22" s="49"/>
      <c r="D22" s="44"/>
      <c r="E22" s="57">
        <v>10237</v>
      </c>
      <c r="F22" s="54"/>
      <c r="G22" s="54"/>
      <c r="H22" s="57">
        <v>10288</v>
      </c>
      <c r="I22" s="35"/>
      <c r="J22" s="39"/>
      <c r="K22" s="39"/>
      <c r="L22" s="49"/>
    </row>
    <row r="23" spans="1:11" ht="15.75">
      <c r="A23" s="49"/>
      <c r="B23" s="62" t="s">
        <v>81</v>
      </c>
      <c r="C23" s="62"/>
      <c r="D23" s="48"/>
      <c r="E23" s="57">
        <v>26063</v>
      </c>
      <c r="F23" s="52"/>
      <c r="G23" s="52"/>
      <c r="H23" s="57">
        <v>17039</v>
      </c>
      <c r="I23" s="35"/>
      <c r="J23" s="39"/>
      <c r="K23" s="39"/>
    </row>
    <row r="24" spans="1:12" ht="15" customHeight="1">
      <c r="A24" s="49"/>
      <c r="B24" s="49" t="s">
        <v>55</v>
      </c>
      <c r="C24" s="49"/>
      <c r="D24" s="44"/>
      <c r="E24" s="57">
        <v>740</v>
      </c>
      <c r="F24" s="54"/>
      <c r="G24" s="54"/>
      <c r="H24" s="57">
        <v>2656</v>
      </c>
      <c r="I24" s="35"/>
      <c r="J24" s="39"/>
      <c r="K24" s="39"/>
      <c r="L24" s="49"/>
    </row>
    <row r="25" spans="1:11" ht="15.75" hidden="1">
      <c r="A25" s="49"/>
      <c r="B25" s="105" t="s">
        <v>107</v>
      </c>
      <c r="C25" s="105"/>
      <c r="D25" s="106"/>
      <c r="E25" s="107">
        <v>400</v>
      </c>
      <c r="F25" s="108"/>
      <c r="G25" s="108"/>
      <c r="H25" s="107">
        <v>393</v>
      </c>
      <c r="I25" s="35"/>
      <c r="J25" s="39"/>
      <c r="K25" s="39"/>
    </row>
    <row r="26" spans="1:11" ht="15.75" hidden="1">
      <c r="A26" s="49"/>
      <c r="B26" s="105" t="s">
        <v>106</v>
      </c>
      <c r="C26" s="105"/>
      <c r="D26" s="106"/>
      <c r="E26" s="107">
        <v>700</v>
      </c>
      <c r="F26" s="108"/>
      <c r="G26" s="108"/>
      <c r="H26" s="107">
        <v>700</v>
      </c>
      <c r="I26" s="35"/>
      <c r="J26" s="39"/>
      <c r="K26" s="39"/>
    </row>
    <row r="27" spans="1:11" ht="15.75">
      <c r="A27" s="49"/>
      <c r="B27" s="49" t="s">
        <v>104</v>
      </c>
      <c r="C27" s="49"/>
      <c r="D27" s="44"/>
      <c r="E27" s="57">
        <v>76111</v>
      </c>
      <c r="F27" s="54"/>
      <c r="G27" s="54"/>
      <c r="H27" s="57">
        <f>SUM(H25:H26)</f>
        <v>1093</v>
      </c>
      <c r="I27" s="35"/>
      <c r="J27" s="39"/>
      <c r="K27" s="39"/>
    </row>
    <row r="28" spans="1:11" ht="15.75" hidden="1">
      <c r="A28" s="49"/>
      <c r="B28" s="105" t="s">
        <v>108</v>
      </c>
      <c r="C28" s="105"/>
      <c r="D28" s="106"/>
      <c r="E28" s="107">
        <v>29172</v>
      </c>
      <c r="F28" s="108"/>
      <c r="G28" s="108"/>
      <c r="H28" s="107">
        <v>25675</v>
      </c>
      <c r="I28" s="35"/>
      <c r="J28" s="39"/>
      <c r="K28" s="39"/>
    </row>
    <row r="29" spans="1:11" ht="14.25" customHeight="1" hidden="1">
      <c r="A29" s="49"/>
      <c r="B29" s="105" t="s">
        <v>102</v>
      </c>
      <c r="C29" s="105"/>
      <c r="D29" s="106"/>
      <c r="E29" s="107">
        <v>145539</v>
      </c>
      <c r="F29" s="108"/>
      <c r="G29" s="108"/>
      <c r="H29" s="107">
        <v>54084</v>
      </c>
      <c r="I29" s="35"/>
      <c r="J29" s="39"/>
      <c r="K29" s="39"/>
    </row>
    <row r="30" spans="1:10" ht="15.75">
      <c r="A30" s="49"/>
      <c r="B30" s="49" t="s">
        <v>109</v>
      </c>
      <c r="C30" s="49"/>
      <c r="D30" s="44"/>
      <c r="E30" s="59">
        <v>83762</v>
      </c>
      <c r="F30" s="54"/>
      <c r="G30" s="54"/>
      <c r="H30" s="59">
        <f>SUM(H28:H29)</f>
        <v>79759</v>
      </c>
      <c r="I30" s="35"/>
      <c r="J30" s="39"/>
    </row>
    <row r="31" spans="1:10" ht="15.75">
      <c r="A31" s="49"/>
      <c r="B31" s="49"/>
      <c r="C31" s="49"/>
      <c r="D31" s="44"/>
      <c r="E31" s="52">
        <f>E21+E22+E23+E24+E27+E30</f>
        <v>334142</v>
      </c>
      <c r="F31" s="54"/>
      <c r="G31" s="54"/>
      <c r="H31" s="52">
        <f>H21+H22+H23+H24+H27+H30</f>
        <v>225269</v>
      </c>
      <c r="I31" s="35"/>
      <c r="J31" s="39"/>
    </row>
    <row r="32" spans="1:10" ht="15.75">
      <c r="A32" s="49"/>
      <c r="B32" s="49"/>
      <c r="C32" s="44"/>
      <c r="D32" s="44"/>
      <c r="E32" s="61"/>
      <c r="F32" s="44"/>
      <c r="G32" s="44"/>
      <c r="H32" s="61"/>
      <c r="I32" s="35"/>
      <c r="J32" s="39"/>
    </row>
    <row r="33" spans="1:10" ht="16.5" thickBot="1">
      <c r="A33" s="10" t="s">
        <v>45</v>
      </c>
      <c r="B33" s="49"/>
      <c r="C33" s="44"/>
      <c r="D33" s="44"/>
      <c r="E33" s="89">
        <f>+E19+E31</f>
        <v>640246</v>
      </c>
      <c r="F33" s="44"/>
      <c r="G33" s="44"/>
      <c r="H33" s="89">
        <f>+H19+H31</f>
        <v>491038</v>
      </c>
      <c r="I33" s="35"/>
      <c r="J33" s="39"/>
    </row>
    <row r="34" spans="1:10" ht="16.5" thickTop="1">
      <c r="A34" s="49"/>
      <c r="B34" s="44"/>
      <c r="C34" s="44"/>
      <c r="D34" s="44"/>
      <c r="E34" s="48"/>
      <c r="F34" s="44"/>
      <c r="G34" s="44"/>
      <c r="H34" s="48"/>
      <c r="I34" s="35"/>
      <c r="J34" s="39"/>
    </row>
    <row r="35" spans="1:10" ht="15.75">
      <c r="A35" s="1" t="s">
        <v>47</v>
      </c>
      <c r="B35" s="44"/>
      <c r="C35" s="44"/>
      <c r="D35" s="44"/>
      <c r="E35" s="48"/>
      <c r="F35" s="44"/>
      <c r="G35" s="44"/>
      <c r="H35" s="48"/>
      <c r="I35" s="35"/>
      <c r="J35" s="39"/>
    </row>
    <row r="36" spans="1:10" ht="15.75">
      <c r="A36" s="1" t="s">
        <v>87</v>
      </c>
      <c r="B36" s="49"/>
      <c r="C36" s="44"/>
      <c r="D36" s="44"/>
      <c r="E36" s="48"/>
      <c r="F36" s="44"/>
      <c r="G36" s="44"/>
      <c r="H36" s="48"/>
      <c r="I36" s="35"/>
      <c r="J36" s="39"/>
    </row>
    <row r="37" spans="1:10" ht="15.75" hidden="1">
      <c r="A37" s="1"/>
      <c r="B37" s="49" t="s">
        <v>142</v>
      </c>
      <c r="C37" s="44"/>
      <c r="D37" s="44"/>
      <c r="E37" s="55">
        <v>227493</v>
      </c>
      <c r="F37" s="44"/>
      <c r="G37" s="44"/>
      <c r="H37" s="55">
        <v>75831</v>
      </c>
      <c r="I37" s="35"/>
      <c r="J37" s="39"/>
    </row>
    <row r="38" spans="1:10" ht="15.75" hidden="1">
      <c r="A38" s="1"/>
      <c r="B38" s="49" t="s">
        <v>132</v>
      </c>
      <c r="C38" s="44"/>
      <c r="D38" s="44"/>
      <c r="E38" s="59">
        <v>4268</v>
      </c>
      <c r="F38" s="44"/>
      <c r="G38" s="44"/>
      <c r="H38" s="138">
        <v>4268</v>
      </c>
      <c r="I38" s="35"/>
      <c r="J38" s="39"/>
    </row>
    <row r="39" spans="1:10" ht="15.75">
      <c r="A39" s="49"/>
      <c r="B39" s="49" t="s">
        <v>39</v>
      </c>
      <c r="C39" s="44"/>
      <c r="D39" s="44"/>
      <c r="E39" s="55">
        <f>SUM(E37:E38)</f>
        <v>231761</v>
      </c>
      <c r="F39" s="44"/>
      <c r="G39" s="44"/>
      <c r="H39" s="55">
        <f>SUM(H37:H38)</f>
        <v>80099</v>
      </c>
      <c r="I39" s="35"/>
      <c r="J39" s="39"/>
    </row>
    <row r="40" spans="1:10" ht="15.75">
      <c r="A40" s="49"/>
      <c r="B40" s="44" t="s">
        <v>74</v>
      </c>
      <c r="C40" s="44"/>
      <c r="D40" s="44"/>
      <c r="E40" s="59">
        <v>231850</v>
      </c>
      <c r="F40" s="44"/>
      <c r="G40" s="44"/>
      <c r="H40" s="59">
        <v>220002</v>
      </c>
      <c r="I40" s="35"/>
      <c r="J40" s="39"/>
    </row>
    <row r="41" spans="1:10" ht="15.75">
      <c r="A41" s="49"/>
      <c r="B41" s="44"/>
      <c r="C41" s="44"/>
      <c r="D41" s="44"/>
      <c r="E41" s="101">
        <f>SUM(E39:E40)</f>
        <v>463611</v>
      </c>
      <c r="F41" s="44"/>
      <c r="G41" s="44"/>
      <c r="H41" s="101">
        <f>SUM(H39:H40)</f>
        <v>300101</v>
      </c>
      <c r="I41" s="35"/>
      <c r="J41" s="39"/>
    </row>
    <row r="42" spans="1:12" ht="15.75">
      <c r="A42" s="43" t="s">
        <v>88</v>
      </c>
      <c r="B42" s="49"/>
      <c r="C42" s="44"/>
      <c r="D42" s="44"/>
      <c r="E42" s="52">
        <v>0</v>
      </c>
      <c r="F42" s="44"/>
      <c r="G42" s="44"/>
      <c r="H42" s="52">
        <v>8954</v>
      </c>
      <c r="I42" s="35"/>
      <c r="J42" s="39"/>
      <c r="L42" s="49"/>
    </row>
    <row r="43" spans="1:10" ht="15.75">
      <c r="A43" s="1" t="s">
        <v>89</v>
      </c>
      <c r="B43" s="10"/>
      <c r="C43" s="44"/>
      <c r="D43" s="44"/>
      <c r="E43" s="99">
        <f>+E41+E42</f>
        <v>463611</v>
      </c>
      <c r="F43" s="44"/>
      <c r="G43" s="44"/>
      <c r="H43" s="99">
        <f>+H41+H42</f>
        <v>309055</v>
      </c>
      <c r="I43" s="35"/>
      <c r="J43" s="39"/>
    </row>
    <row r="44" spans="1:10" ht="15.75">
      <c r="A44" s="49"/>
      <c r="B44" s="10"/>
      <c r="C44" s="44"/>
      <c r="D44" s="44"/>
      <c r="E44" s="52"/>
      <c r="F44" s="44"/>
      <c r="G44" s="44"/>
      <c r="H44" s="52"/>
      <c r="I44" s="35"/>
      <c r="J44" s="39"/>
    </row>
    <row r="45" spans="1:10" ht="15.75">
      <c r="A45" s="1" t="s">
        <v>90</v>
      </c>
      <c r="B45" s="10"/>
      <c r="C45" s="44"/>
      <c r="D45" s="44"/>
      <c r="E45" s="48"/>
      <c r="F45" s="44"/>
      <c r="G45" s="44"/>
      <c r="H45" s="48"/>
      <c r="I45" s="35"/>
      <c r="J45" s="39"/>
    </row>
    <row r="46" spans="1:12" ht="15.75">
      <c r="A46" s="49"/>
      <c r="B46" s="44" t="s">
        <v>48</v>
      </c>
      <c r="C46" s="44"/>
      <c r="D46" s="44"/>
      <c r="E46" s="55">
        <f>3677-3662</f>
        <v>15</v>
      </c>
      <c r="F46" s="44"/>
      <c r="G46" s="44"/>
      <c r="H46" s="55">
        <v>15</v>
      </c>
      <c r="I46" s="35"/>
      <c r="J46" s="39"/>
      <c r="L46" s="49"/>
    </row>
    <row r="47" spans="1:12" ht="15.75">
      <c r="A47" s="49"/>
      <c r="B47" s="44" t="s">
        <v>103</v>
      </c>
      <c r="C47" s="44"/>
      <c r="D47" s="44"/>
      <c r="E47" s="59">
        <v>151670</v>
      </c>
      <c r="F47" s="44"/>
      <c r="G47" s="44"/>
      <c r="H47" s="59">
        <v>127670</v>
      </c>
      <c r="I47" s="35"/>
      <c r="J47" s="39"/>
      <c r="L47" s="49"/>
    </row>
    <row r="48" spans="1:10" ht="15.75">
      <c r="A48" s="49"/>
      <c r="B48" s="10"/>
      <c r="C48" s="44"/>
      <c r="D48" s="44"/>
      <c r="E48" s="52">
        <f>SUM(E46:E47)</f>
        <v>151685</v>
      </c>
      <c r="F48" s="44"/>
      <c r="G48" s="44"/>
      <c r="H48" s="52">
        <f>SUM(H46:H47)</f>
        <v>127685</v>
      </c>
      <c r="I48" s="35"/>
      <c r="J48" s="39"/>
    </row>
    <row r="49" spans="1:10" ht="15.75">
      <c r="A49" s="49"/>
      <c r="B49" s="10"/>
      <c r="C49" s="44"/>
      <c r="D49" s="44"/>
      <c r="E49" s="52"/>
      <c r="F49" s="44"/>
      <c r="G49" s="44"/>
      <c r="H49" s="52"/>
      <c r="I49" s="35"/>
      <c r="J49" s="39"/>
    </row>
    <row r="50" spans="1:18" ht="15.75">
      <c r="A50" s="1" t="s">
        <v>91</v>
      </c>
      <c r="B50" s="44"/>
      <c r="C50" s="44"/>
      <c r="D50" s="44"/>
      <c r="E50" s="48"/>
      <c r="F50" s="44"/>
      <c r="G50" s="44"/>
      <c r="H50" s="48"/>
      <c r="I50" s="35"/>
      <c r="J50" s="39"/>
      <c r="R50" s="49"/>
    </row>
    <row r="51" spans="1:11" ht="15.75">
      <c r="A51" s="49"/>
      <c r="B51" s="44" t="s">
        <v>79</v>
      </c>
      <c r="C51" s="44"/>
      <c r="D51" s="44"/>
      <c r="E51" s="55">
        <v>17107</v>
      </c>
      <c r="F51" s="54"/>
      <c r="G51" s="54"/>
      <c r="H51" s="55">
        <v>15341</v>
      </c>
      <c r="I51" s="35"/>
      <c r="J51" s="39"/>
      <c r="K51" s="39"/>
    </row>
    <row r="52" spans="1:12" ht="15.75">
      <c r="A52" s="49"/>
      <c r="B52" s="44" t="s">
        <v>82</v>
      </c>
      <c r="C52" s="44"/>
      <c r="D52" s="44"/>
      <c r="E52" s="57">
        <v>2343</v>
      </c>
      <c r="F52" s="52"/>
      <c r="G52" s="52"/>
      <c r="H52" s="57">
        <v>186</v>
      </c>
      <c r="I52" s="35"/>
      <c r="J52" s="39"/>
      <c r="K52" s="39"/>
      <c r="L52" s="49"/>
    </row>
    <row r="53" spans="1:12" ht="15.75">
      <c r="A53" s="49"/>
      <c r="B53" s="44" t="s">
        <v>103</v>
      </c>
      <c r="C53" s="44"/>
      <c r="D53" s="44"/>
      <c r="E53" s="59">
        <v>5500</v>
      </c>
      <c r="F53" s="52"/>
      <c r="G53" s="52"/>
      <c r="H53" s="59">
        <v>38771</v>
      </c>
      <c r="I53" s="35"/>
      <c r="J53" s="39"/>
      <c r="K53" s="39"/>
      <c r="L53" s="49"/>
    </row>
    <row r="54" spans="1:11" ht="15.75">
      <c r="A54" s="49"/>
      <c r="B54" s="44"/>
      <c r="C54" s="44"/>
      <c r="D54" s="44"/>
      <c r="E54" s="52">
        <f>SUM(E51:E53)</f>
        <v>24950</v>
      </c>
      <c r="F54" s="54"/>
      <c r="G54" s="54"/>
      <c r="H54" s="52">
        <f>SUM(H51:H53)</f>
        <v>54298</v>
      </c>
      <c r="I54" s="35"/>
      <c r="J54" s="39"/>
      <c r="K54" s="39"/>
    </row>
    <row r="55" spans="1:10" ht="15.75">
      <c r="A55" s="49"/>
      <c r="B55" s="44"/>
      <c r="C55" s="44"/>
      <c r="D55" s="44"/>
      <c r="E55" s="48"/>
      <c r="F55" s="44"/>
      <c r="G55" s="44"/>
      <c r="H55" s="48"/>
      <c r="I55" s="35"/>
      <c r="J55" s="39"/>
    </row>
    <row r="56" spans="1:10" ht="15.75">
      <c r="A56" s="14" t="s">
        <v>92</v>
      </c>
      <c r="B56" s="48"/>
      <c r="C56" s="48"/>
      <c r="D56" s="48"/>
      <c r="E56" s="29">
        <f>+E48+E54</f>
        <v>176635</v>
      </c>
      <c r="F56" s="52"/>
      <c r="G56" s="52"/>
      <c r="H56" s="29">
        <f>+H48+H54</f>
        <v>181983</v>
      </c>
      <c r="I56" s="36"/>
      <c r="J56" s="39"/>
    </row>
    <row r="57" spans="1:10" ht="15.75">
      <c r="A57" s="62"/>
      <c r="B57" s="48"/>
      <c r="C57" s="48"/>
      <c r="D57" s="48"/>
      <c r="E57" s="48"/>
      <c r="F57" s="48"/>
      <c r="G57" s="48"/>
      <c r="H57" s="48"/>
      <c r="I57" s="36"/>
      <c r="J57" s="39"/>
    </row>
    <row r="58" spans="1:10" ht="16.5" thickBot="1">
      <c r="A58" s="14" t="s">
        <v>49</v>
      </c>
      <c r="B58" s="48"/>
      <c r="C58" s="48"/>
      <c r="D58" s="48"/>
      <c r="E58" s="24">
        <f>+E43+E56</f>
        <v>640246</v>
      </c>
      <c r="F58" s="21"/>
      <c r="G58" s="21"/>
      <c r="H58" s="24">
        <f>+H43+H56</f>
        <v>491038</v>
      </c>
      <c r="I58" s="36"/>
      <c r="J58" s="39"/>
    </row>
    <row r="59" spans="1:9" ht="16.5" thickTop="1">
      <c r="A59" s="62"/>
      <c r="B59" s="48"/>
      <c r="C59" s="48"/>
      <c r="D59" s="48"/>
      <c r="E59" s="80"/>
      <c r="F59" s="48"/>
      <c r="G59" s="48"/>
      <c r="H59" s="48"/>
      <c r="I59" s="36"/>
    </row>
    <row r="60" spans="1:8" ht="15.75">
      <c r="A60" s="1" t="s">
        <v>65</v>
      </c>
      <c r="B60" s="49"/>
      <c r="C60" s="49"/>
      <c r="D60" s="49"/>
      <c r="E60" s="62" t="s">
        <v>80</v>
      </c>
      <c r="F60" s="54"/>
      <c r="G60" s="54"/>
      <c r="H60" s="49"/>
    </row>
    <row r="61" spans="1:8" ht="15.75">
      <c r="A61" s="78" t="s">
        <v>56</v>
      </c>
      <c r="B61" s="49"/>
      <c r="C61" s="49"/>
      <c r="D61" s="49"/>
      <c r="E61" s="90">
        <f>+E41/E37/10</f>
        <v>0.20379132544737638</v>
      </c>
      <c r="F61" s="44"/>
      <c r="G61" s="44"/>
      <c r="H61" s="90">
        <f>+H41/H37/10</f>
        <v>0.39574975933325424</v>
      </c>
    </row>
    <row r="62" spans="1:8" ht="15.75">
      <c r="A62" s="49"/>
      <c r="B62" s="49"/>
      <c r="C62" s="49"/>
      <c r="D62" s="49"/>
      <c r="E62" s="62"/>
      <c r="F62" s="44"/>
      <c r="G62" s="44"/>
      <c r="H62" s="62"/>
    </row>
    <row r="63" spans="1:12" ht="15.75">
      <c r="A63" s="154" t="s">
        <v>72</v>
      </c>
      <c r="B63" s="155"/>
      <c r="C63" s="155"/>
      <c r="D63" s="155"/>
      <c r="E63" s="156"/>
      <c r="F63" s="157"/>
      <c r="G63" s="157"/>
      <c r="H63" s="155"/>
      <c r="I63" s="155"/>
      <c r="J63" s="155"/>
      <c r="K63" s="155"/>
      <c r="L63" s="155"/>
    </row>
    <row r="64" spans="1:12" ht="15.75">
      <c r="A64" s="158" t="s">
        <v>122</v>
      </c>
      <c r="B64" s="155"/>
      <c r="C64" s="155"/>
      <c r="D64" s="155"/>
      <c r="E64" s="156"/>
      <c r="F64" s="157"/>
      <c r="G64" s="157"/>
      <c r="H64" s="155"/>
      <c r="I64" s="155"/>
      <c r="J64" s="155"/>
      <c r="K64" s="155"/>
      <c r="L64" s="155"/>
    </row>
  </sheetData>
  <sheetProtection/>
  <printOptions/>
  <pageMargins left="1" right="0" top="0.5" bottom="0.45" header="0.4" footer="0.2"/>
  <pageSetup fitToHeight="0" horizontalDpi="600" verticalDpi="600" orientation="portrait" paperSize="9" scale="85" r:id="rId2"/>
  <colBreaks count="1" manualBreakCount="1">
    <brk id="10" max="63" man="1"/>
  </colBreaks>
  <ignoredErrors>
    <ignoredError sqref="H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76">
      <selection activeCell="Q92" sqref="Q9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8" customWidth="1"/>
    <col min="13" max="13" width="8.875" style="0" customWidth="1"/>
  </cols>
  <sheetData>
    <row r="1" spans="2:11" ht="18.75">
      <c r="B1" s="31"/>
      <c r="C1" s="31" t="s">
        <v>116</v>
      </c>
      <c r="D1" s="31"/>
      <c r="E1" s="31"/>
      <c r="F1" s="31"/>
      <c r="G1" s="31"/>
      <c r="H1" s="31"/>
      <c r="I1" s="31"/>
      <c r="J1" s="31"/>
      <c r="K1" s="31"/>
    </row>
    <row r="2" spans="2:11" ht="15.75">
      <c r="B2" s="30"/>
      <c r="C2" s="30" t="s">
        <v>25</v>
      </c>
      <c r="D2" s="30"/>
      <c r="E2" s="30"/>
      <c r="F2" s="30"/>
      <c r="G2" s="30"/>
      <c r="H2" s="30"/>
      <c r="I2" s="30"/>
      <c r="J2" s="30"/>
      <c r="K2" s="30"/>
    </row>
    <row r="3" spans="2:11" ht="15.75">
      <c r="B3" s="30"/>
      <c r="C3" s="30" t="s">
        <v>127</v>
      </c>
      <c r="D3" s="86"/>
      <c r="E3" s="30"/>
      <c r="F3" s="30"/>
      <c r="G3" s="30"/>
      <c r="H3" s="30"/>
      <c r="I3" s="30"/>
      <c r="J3" s="30"/>
      <c r="K3" s="30"/>
    </row>
    <row r="4" spans="1:13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6"/>
      <c r="M4" s="32"/>
    </row>
    <row r="5" spans="1:5" ht="15.75">
      <c r="A5" s="1" t="s">
        <v>36</v>
      </c>
      <c r="B5" s="1"/>
      <c r="C5" s="1"/>
      <c r="D5" s="1"/>
      <c r="E5" s="1"/>
    </row>
    <row r="6" spans="1:5" ht="15.75">
      <c r="A6" s="1" t="s">
        <v>154</v>
      </c>
      <c r="B6" s="1"/>
      <c r="C6" s="1"/>
      <c r="D6" s="1"/>
      <c r="E6" s="1"/>
    </row>
    <row r="7" spans="1:13" ht="31.5" customHeight="1">
      <c r="A7" s="10"/>
      <c r="B7" s="10"/>
      <c r="C7" s="10"/>
      <c r="D7" s="10"/>
      <c r="E7" s="10"/>
      <c r="F7" s="5"/>
      <c r="G7" s="5"/>
      <c r="H7" s="5"/>
      <c r="I7" s="5"/>
      <c r="J7" s="5"/>
      <c r="K7" s="5"/>
      <c r="L7" s="41"/>
      <c r="M7" s="4"/>
    </row>
    <row r="8" spans="1:13" ht="15.75">
      <c r="A8" s="10"/>
      <c r="B8" s="10"/>
      <c r="C8" s="10"/>
      <c r="D8" s="160" t="s">
        <v>76</v>
      </c>
      <c r="E8" s="160"/>
      <c r="F8" s="160"/>
      <c r="G8" s="160"/>
      <c r="H8" s="160"/>
      <c r="I8" s="160"/>
      <c r="J8" s="160"/>
      <c r="K8" s="5"/>
      <c r="L8" s="42"/>
      <c r="M8" s="4"/>
    </row>
    <row r="9" spans="1:11" ht="15.75">
      <c r="A9" s="5"/>
      <c r="B9" s="5"/>
      <c r="C9" s="5"/>
      <c r="E9" s="51"/>
      <c r="F9" s="79" t="s">
        <v>30</v>
      </c>
      <c r="G9" s="50"/>
      <c r="H9" s="98" t="s">
        <v>32</v>
      </c>
      <c r="I9" s="98"/>
      <c r="J9" s="6"/>
      <c r="K9" s="5"/>
    </row>
    <row r="10" spans="1:13" ht="33.75" customHeight="1">
      <c r="A10" s="5"/>
      <c r="B10" s="5"/>
      <c r="C10" s="5"/>
      <c r="D10" s="6" t="s">
        <v>29</v>
      </c>
      <c r="E10" s="6"/>
      <c r="F10" s="6" t="s">
        <v>16</v>
      </c>
      <c r="G10" s="6"/>
      <c r="H10" s="6" t="s">
        <v>13</v>
      </c>
      <c r="I10" s="6"/>
      <c r="J10" s="6"/>
      <c r="K10" s="5"/>
      <c r="L10" s="41" t="s">
        <v>70</v>
      </c>
      <c r="M10" s="4" t="s">
        <v>2</v>
      </c>
    </row>
    <row r="11" spans="1:13" ht="15.75">
      <c r="A11" s="5"/>
      <c r="B11" s="5"/>
      <c r="C11" s="5"/>
      <c r="D11" s="6" t="s">
        <v>12</v>
      </c>
      <c r="E11" s="6"/>
      <c r="F11" s="6" t="s">
        <v>20</v>
      </c>
      <c r="G11" s="6"/>
      <c r="H11" s="6" t="s">
        <v>77</v>
      </c>
      <c r="I11" s="6"/>
      <c r="J11" s="6" t="s">
        <v>2</v>
      </c>
      <c r="K11" s="5"/>
      <c r="L11" s="42" t="s">
        <v>71</v>
      </c>
      <c r="M11" s="4" t="s">
        <v>50</v>
      </c>
    </row>
    <row r="12" spans="1:13" ht="15.75">
      <c r="A12" s="5"/>
      <c r="B12" s="5"/>
      <c r="C12" s="5"/>
      <c r="D12" s="19" t="s">
        <v>0</v>
      </c>
      <c r="E12" s="6"/>
      <c r="F12" s="19" t="s">
        <v>0</v>
      </c>
      <c r="G12" s="6"/>
      <c r="H12" s="19" t="s">
        <v>0</v>
      </c>
      <c r="I12" s="6"/>
      <c r="J12" s="19" t="s">
        <v>0</v>
      </c>
      <c r="K12" s="5"/>
      <c r="L12" s="47" t="s">
        <v>0</v>
      </c>
      <c r="M12" s="19" t="s">
        <v>0</v>
      </c>
    </row>
    <row r="13" spans="1:11" ht="15.75">
      <c r="A13" s="5"/>
      <c r="B13" s="5"/>
      <c r="C13" s="5"/>
      <c r="D13" s="5"/>
      <c r="E13" s="5"/>
      <c r="F13" s="6"/>
      <c r="G13" s="6"/>
      <c r="H13" s="6"/>
      <c r="I13" s="6"/>
      <c r="J13" s="6"/>
      <c r="K13" s="5"/>
    </row>
    <row r="14" spans="1:11" ht="15.75">
      <c r="A14" s="25" t="s">
        <v>158</v>
      </c>
      <c r="B14" s="25"/>
      <c r="C14" s="25"/>
      <c r="D14" s="25"/>
      <c r="E14" s="25"/>
      <c r="F14" s="5"/>
      <c r="G14" s="5"/>
      <c r="H14" s="5"/>
      <c r="I14" s="5"/>
      <c r="J14" s="5"/>
      <c r="K14" s="5"/>
    </row>
    <row r="15" spans="1:1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15.75">
      <c r="A16" s="44" t="s">
        <v>123</v>
      </c>
      <c r="B16" s="5"/>
      <c r="C16" s="5"/>
      <c r="D16" s="52">
        <v>80099</v>
      </c>
      <c r="E16" s="52"/>
      <c r="F16" s="81">
        <v>0</v>
      </c>
      <c r="G16" s="52"/>
      <c r="H16" s="52">
        <v>220002</v>
      </c>
      <c r="I16" s="52"/>
      <c r="J16" s="52">
        <f>SUM(D16:H16)</f>
        <v>300101</v>
      </c>
      <c r="K16" s="52">
        <v>0</v>
      </c>
      <c r="L16" s="52">
        <v>8954</v>
      </c>
      <c r="M16" s="52">
        <f>SUM(J16:L16)</f>
        <v>309055</v>
      </c>
      <c r="N16" s="3"/>
    </row>
    <row r="17" spans="1:14" ht="15.75">
      <c r="A17" s="44"/>
      <c r="B17" s="5"/>
      <c r="C17" s="5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3"/>
    </row>
    <row r="18" spans="1:14" ht="15.75">
      <c r="A18" s="5"/>
      <c r="B18" s="5"/>
      <c r="C18" s="5"/>
      <c r="D18" s="81"/>
      <c r="E18" s="81"/>
      <c r="F18" s="81"/>
      <c r="G18" s="81"/>
      <c r="H18" s="81"/>
      <c r="I18" s="81"/>
      <c r="J18" s="81"/>
      <c r="K18" s="81"/>
      <c r="L18" s="82"/>
      <c r="M18" s="81"/>
      <c r="N18" s="3"/>
    </row>
    <row r="19" spans="1:14" ht="15.75">
      <c r="A19" s="5" t="s">
        <v>125</v>
      </c>
      <c r="B19" s="5"/>
      <c r="C19" s="5"/>
      <c r="D19" s="81">
        <v>151662</v>
      </c>
      <c r="E19" s="81"/>
      <c r="F19" s="52">
        <v>0</v>
      </c>
      <c r="G19" s="81"/>
      <c r="H19" s="81">
        <v>0</v>
      </c>
      <c r="I19" s="81"/>
      <c r="J19" s="81">
        <f>SUM(D19:H19)</f>
        <v>151662</v>
      </c>
      <c r="K19" s="81"/>
      <c r="L19" s="82">
        <v>0</v>
      </c>
      <c r="M19" s="81">
        <f>SUM(J19:L19)</f>
        <v>151662</v>
      </c>
      <c r="N19" s="3"/>
    </row>
    <row r="20" spans="1:14" ht="15.75">
      <c r="A20" s="5"/>
      <c r="B20" s="5"/>
      <c r="C20" s="5"/>
      <c r="D20" s="81"/>
      <c r="E20" s="81"/>
      <c r="F20" s="81"/>
      <c r="G20" s="81"/>
      <c r="H20" s="81"/>
      <c r="I20" s="81"/>
      <c r="J20" s="81"/>
      <c r="K20" s="81"/>
      <c r="L20" s="82"/>
      <c r="M20" s="81"/>
      <c r="N20" s="3"/>
    </row>
    <row r="21" spans="1:14" ht="15.75">
      <c r="A21" s="5"/>
      <c r="B21" s="5"/>
      <c r="C21" s="5"/>
      <c r="D21" s="83"/>
      <c r="E21" s="83"/>
      <c r="F21" s="81"/>
      <c r="G21" s="81"/>
      <c r="H21" s="81"/>
      <c r="I21" s="81"/>
      <c r="J21" s="81"/>
      <c r="K21" s="81"/>
      <c r="L21" s="45"/>
      <c r="M21" s="84"/>
      <c r="N21" s="2"/>
    </row>
    <row r="22" spans="1:14" ht="15.75">
      <c r="A22" s="5" t="s">
        <v>4</v>
      </c>
      <c r="B22" s="5"/>
      <c r="C22" s="5"/>
      <c r="D22" s="83">
        <v>0</v>
      </c>
      <c r="E22" s="83"/>
      <c r="F22" s="81">
        <v>0</v>
      </c>
      <c r="G22" s="81"/>
      <c r="H22" s="81">
        <v>-2275</v>
      </c>
      <c r="I22" s="81"/>
      <c r="J22" s="81">
        <f>SUM(D22:H22)</f>
        <v>-2275</v>
      </c>
      <c r="K22" s="81"/>
      <c r="L22" s="45">
        <v>0</v>
      </c>
      <c r="M22" s="84">
        <f>+J22+L22</f>
        <v>-2275</v>
      </c>
      <c r="N22" s="2"/>
    </row>
    <row r="23" spans="1:14" ht="15.75">
      <c r="A23" s="5"/>
      <c r="B23" s="5"/>
      <c r="C23" s="5"/>
      <c r="D23" s="83"/>
      <c r="E23" s="83"/>
      <c r="F23" s="81"/>
      <c r="G23" s="81"/>
      <c r="H23" s="81"/>
      <c r="I23" s="81"/>
      <c r="J23" s="81"/>
      <c r="K23" s="81"/>
      <c r="L23" s="45"/>
      <c r="M23" s="84"/>
      <c r="N23" s="2"/>
    </row>
    <row r="24" spans="1:14" ht="15.75">
      <c r="A24" s="5"/>
      <c r="B24" s="5"/>
      <c r="C24" s="5"/>
      <c r="D24" s="83"/>
      <c r="E24" s="83"/>
      <c r="F24" s="81"/>
      <c r="G24" s="81"/>
      <c r="H24" s="81"/>
      <c r="I24" s="81"/>
      <c r="J24" s="81"/>
      <c r="K24" s="81"/>
      <c r="L24" s="45"/>
      <c r="M24" s="84"/>
      <c r="N24" s="2"/>
    </row>
    <row r="25" spans="1:14" ht="15.75">
      <c r="A25" s="44" t="s">
        <v>124</v>
      </c>
      <c r="B25" s="5"/>
      <c r="C25" s="5"/>
      <c r="D25" s="83">
        <v>0</v>
      </c>
      <c r="E25" s="83"/>
      <c r="F25" s="81">
        <v>0</v>
      </c>
      <c r="G25" s="81"/>
      <c r="H25" s="81">
        <v>11004</v>
      </c>
      <c r="I25" s="81"/>
      <c r="J25" s="81">
        <f>SUM(D25:H25)</f>
        <v>11004</v>
      </c>
      <c r="K25" s="81"/>
      <c r="L25" s="45">
        <f>ConCPL!G52</f>
        <v>747</v>
      </c>
      <c r="M25" s="84">
        <f>+J25+L25</f>
        <v>11751</v>
      </c>
      <c r="N25" s="2"/>
    </row>
    <row r="26" spans="1:14" ht="15.75">
      <c r="A26" s="44"/>
      <c r="B26" s="5"/>
      <c r="C26" s="5"/>
      <c r="D26" s="83"/>
      <c r="E26" s="83"/>
      <c r="F26" s="81"/>
      <c r="G26" s="81"/>
      <c r="H26" s="81"/>
      <c r="I26" s="81"/>
      <c r="J26" s="81"/>
      <c r="K26" s="81"/>
      <c r="L26" s="45"/>
      <c r="M26" s="84"/>
      <c r="N26" s="2"/>
    </row>
    <row r="27" spans="1:14" ht="15.75">
      <c r="A27" s="44"/>
      <c r="B27" s="5"/>
      <c r="C27" s="5"/>
      <c r="D27" s="83"/>
      <c r="E27" s="83"/>
      <c r="F27" s="81"/>
      <c r="G27" s="81"/>
      <c r="H27" s="81"/>
      <c r="I27" s="81"/>
      <c r="J27" s="81"/>
      <c r="K27" s="81"/>
      <c r="L27" s="45"/>
      <c r="M27" s="84"/>
      <c r="N27" s="2"/>
    </row>
    <row r="28" spans="1:14" ht="15.75">
      <c r="A28" s="5" t="s">
        <v>167</v>
      </c>
      <c r="B28" s="5"/>
      <c r="C28" s="5"/>
      <c r="D28" s="83"/>
      <c r="E28" s="83"/>
      <c r="F28" s="81"/>
      <c r="G28" s="81"/>
      <c r="H28" s="81">
        <v>3119</v>
      </c>
      <c r="I28" s="81"/>
      <c r="J28" s="81">
        <f>SUM(D28:H28)</f>
        <v>3119</v>
      </c>
      <c r="K28" s="81"/>
      <c r="L28" s="45">
        <v>-9701</v>
      </c>
      <c r="M28" s="84">
        <f>+J28+L28</f>
        <v>-6582</v>
      </c>
      <c r="N28" s="2"/>
    </row>
    <row r="29" spans="1:14" ht="15.75">
      <c r="A29" s="48"/>
      <c r="B29" s="5"/>
      <c r="C29" s="5"/>
      <c r="D29" s="9"/>
      <c r="E29" s="9"/>
      <c r="F29" s="81"/>
      <c r="G29" s="81"/>
      <c r="H29" s="81"/>
      <c r="I29" s="81"/>
      <c r="J29" s="81"/>
      <c r="K29" s="81"/>
      <c r="L29" s="45"/>
      <c r="M29" s="84"/>
      <c r="N29" s="2"/>
    </row>
    <row r="30" spans="1:14" ht="16.5" thickBot="1">
      <c r="A30" s="27" t="s">
        <v>166</v>
      </c>
      <c r="B30" s="27"/>
      <c r="C30" s="27"/>
      <c r="D30" s="23">
        <f>SUM(D16:D29)</f>
        <v>231761</v>
      </c>
      <c r="E30" s="23"/>
      <c r="F30" s="23">
        <f>SUM(F16:F29)</f>
        <v>0</v>
      </c>
      <c r="G30" s="23"/>
      <c r="H30" s="23">
        <f>SUM(H16:H29)</f>
        <v>231850</v>
      </c>
      <c r="I30" s="23"/>
      <c r="J30" s="23">
        <f>SUM(J16:J29)</f>
        <v>463611</v>
      </c>
      <c r="K30" s="23">
        <f>SUM(K16:K29)</f>
        <v>0</v>
      </c>
      <c r="L30" s="23">
        <f>SUM(L16:L29)</f>
        <v>0</v>
      </c>
      <c r="M30" s="23">
        <f>SUM(M16:M29)</f>
        <v>463611</v>
      </c>
      <c r="N30" s="2"/>
    </row>
    <row r="31" spans="1:14" ht="16.5" thickTop="1">
      <c r="A31" s="5"/>
      <c r="B31" s="5"/>
      <c r="C31" s="5"/>
      <c r="D31" s="5"/>
      <c r="E31" s="5"/>
      <c r="F31" s="3"/>
      <c r="G31" s="3"/>
      <c r="H31" s="3"/>
      <c r="I31" s="3"/>
      <c r="J31" s="3"/>
      <c r="K31" s="3"/>
      <c r="L31" s="45"/>
      <c r="M31" s="2"/>
      <c r="N31" s="2"/>
    </row>
    <row r="32" spans="1:14" ht="15.75" hidden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45"/>
      <c r="M32" s="2"/>
      <c r="N32" s="2"/>
    </row>
    <row r="33" spans="1:14" ht="15.75" hidden="1">
      <c r="A33" s="25" t="s">
        <v>17</v>
      </c>
      <c r="B33" s="25"/>
      <c r="C33" s="25"/>
      <c r="D33" s="25"/>
      <c r="E33" s="25"/>
      <c r="F33" s="3"/>
      <c r="G33" s="3"/>
      <c r="H33" s="3"/>
      <c r="I33" s="3"/>
      <c r="J33" s="3"/>
      <c r="K33" s="3"/>
      <c r="L33" s="45"/>
      <c r="M33" s="2"/>
      <c r="N33" s="2"/>
    </row>
    <row r="34" spans="1:14" ht="15.75" hidden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45"/>
      <c r="M34" s="2"/>
      <c r="N34" s="2"/>
    </row>
    <row r="35" spans="1:14" ht="15.75" hidden="1">
      <c r="A35" s="5" t="s">
        <v>18</v>
      </c>
      <c r="B35" s="5"/>
      <c r="C35" s="5"/>
      <c r="D35" s="5"/>
      <c r="E35" s="5"/>
      <c r="F35" s="3">
        <v>0</v>
      </c>
      <c r="G35" s="3"/>
      <c r="H35" s="3">
        <v>0</v>
      </c>
      <c r="I35" s="3"/>
      <c r="J35" s="3">
        <f>SUM(F35:H35)</f>
        <v>0</v>
      </c>
      <c r="K35" s="3"/>
      <c r="L35" s="45"/>
      <c r="M35" s="2"/>
      <c r="N35" s="2"/>
    </row>
    <row r="36" spans="1:14" ht="15.75" hidden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45"/>
      <c r="M36" s="2"/>
      <c r="N36" s="2"/>
    </row>
    <row r="37" spans="1:14" ht="15.75" hidden="1">
      <c r="A37" s="5" t="s">
        <v>21</v>
      </c>
      <c r="B37" s="5"/>
      <c r="C37" s="5"/>
      <c r="D37" s="5"/>
      <c r="E37" s="5"/>
      <c r="F37" s="3">
        <v>0</v>
      </c>
      <c r="G37" s="3"/>
      <c r="H37" s="3">
        <v>0</v>
      </c>
      <c r="I37" s="3"/>
      <c r="J37" s="3"/>
      <c r="K37" s="3"/>
      <c r="L37" s="45"/>
      <c r="M37" s="2"/>
      <c r="N37" s="2"/>
    </row>
    <row r="38" spans="1:14" ht="15.75" hidden="1">
      <c r="A38" s="5" t="s">
        <v>22</v>
      </c>
      <c r="B38" s="5"/>
      <c r="C38" s="5"/>
      <c r="D38" s="5"/>
      <c r="E38" s="5"/>
      <c r="F38" s="3"/>
      <c r="G38" s="3"/>
      <c r="H38" s="3"/>
      <c r="I38" s="3"/>
      <c r="J38" s="3"/>
      <c r="K38" s="3"/>
      <c r="L38" s="45"/>
      <c r="M38" s="2"/>
      <c r="N38" s="2"/>
    </row>
    <row r="39" spans="1:14" ht="15.75" hidden="1">
      <c r="A39" s="5" t="s">
        <v>23</v>
      </c>
      <c r="B39" s="5"/>
      <c r="C39" s="5"/>
      <c r="D39" s="5"/>
      <c r="E39" s="5"/>
      <c r="F39" s="3"/>
      <c r="G39" s="3"/>
      <c r="H39" s="3"/>
      <c r="I39" s="3"/>
      <c r="J39" s="3">
        <f>SUM(F39:H39)</f>
        <v>0</v>
      </c>
      <c r="K39" s="3"/>
      <c r="L39" s="45"/>
      <c r="M39" s="2"/>
      <c r="N39" s="2"/>
    </row>
    <row r="40" spans="1:14" ht="15.75" hidden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45"/>
      <c r="M40" s="2"/>
      <c r="N40" s="2"/>
    </row>
    <row r="41" spans="1:14" ht="15.75" hidden="1">
      <c r="A41" s="5" t="s">
        <v>7</v>
      </c>
      <c r="B41" s="5"/>
      <c r="C41" s="5"/>
      <c r="D41" s="5"/>
      <c r="E41" s="5"/>
      <c r="F41" s="3">
        <v>0</v>
      </c>
      <c r="G41" s="3"/>
      <c r="H41" s="3">
        <v>0</v>
      </c>
      <c r="I41" s="3"/>
      <c r="J41" s="3">
        <f>SUM(F41:H41)</f>
        <v>0</v>
      </c>
      <c r="K41" s="3"/>
      <c r="L41" s="45"/>
      <c r="M41" s="2"/>
      <c r="N41" s="2"/>
    </row>
    <row r="42" spans="1:14" ht="15.75" hidden="1">
      <c r="A42" s="5"/>
      <c r="B42" s="5"/>
      <c r="C42" s="5"/>
      <c r="D42" s="5"/>
      <c r="E42" s="5"/>
      <c r="F42" s="3"/>
      <c r="G42" s="3"/>
      <c r="H42" s="3"/>
      <c r="I42" s="3"/>
      <c r="J42" s="3"/>
      <c r="K42" s="3"/>
      <c r="L42" s="45"/>
      <c r="M42" s="2"/>
      <c r="N42" s="2"/>
    </row>
    <row r="43" spans="1:14" ht="15.75" hidden="1">
      <c r="A43" s="5" t="s">
        <v>15</v>
      </c>
      <c r="B43" s="5"/>
      <c r="C43" s="5"/>
      <c r="D43" s="5"/>
      <c r="E43" s="5"/>
      <c r="F43" s="3">
        <v>0</v>
      </c>
      <c r="G43" s="3"/>
      <c r="H43" s="3">
        <v>0</v>
      </c>
      <c r="I43" s="3"/>
      <c r="J43" s="3">
        <f>SUM(F43:H43)</f>
        <v>0</v>
      </c>
      <c r="K43" s="3"/>
      <c r="L43" s="45"/>
      <c r="M43" s="2"/>
      <c r="N43" s="2"/>
    </row>
    <row r="44" spans="1:14" ht="15.75" hidden="1">
      <c r="A44" s="5"/>
      <c r="B44" s="5"/>
      <c r="C44" s="5"/>
      <c r="D44" s="5"/>
      <c r="E44" s="5"/>
      <c r="F44" s="3"/>
      <c r="G44" s="3"/>
      <c r="H44" s="3"/>
      <c r="I44" s="3"/>
      <c r="J44" s="3"/>
      <c r="K44" s="3"/>
      <c r="L44" s="45"/>
      <c r="M44" s="2"/>
      <c r="N44" s="2"/>
    </row>
    <row r="45" spans="1:14" ht="15.75" hidden="1">
      <c r="A45" s="20" t="s">
        <v>19</v>
      </c>
      <c r="B45" s="20"/>
      <c r="C45" s="20"/>
      <c r="D45" s="20"/>
      <c r="E45" s="20"/>
      <c r="F45" s="22">
        <f>SUM(F35:F43)</f>
        <v>0</v>
      </c>
      <c r="G45" s="22"/>
      <c r="H45" s="22">
        <f>SUM(H35:H43)</f>
        <v>0</v>
      </c>
      <c r="I45" s="22"/>
      <c r="J45" s="22">
        <f>SUM(J35:J43)</f>
        <v>0</v>
      </c>
      <c r="K45" s="26"/>
      <c r="L45" s="45"/>
      <c r="M45" s="2"/>
      <c r="N45" s="2"/>
    </row>
    <row r="46" spans="1:14" ht="15.75" hidden="1">
      <c r="A46" s="5"/>
      <c r="B46" s="5"/>
      <c r="C46" s="5"/>
      <c r="D46" s="5"/>
      <c r="E46" s="5"/>
      <c r="F46" s="3"/>
      <c r="G46" s="3"/>
      <c r="H46" s="3"/>
      <c r="I46" s="3"/>
      <c r="J46" s="3"/>
      <c r="K46" s="3"/>
      <c r="L46" s="45"/>
      <c r="M46" s="2"/>
      <c r="N46" s="2"/>
    </row>
    <row r="47" spans="1:14" ht="15.75">
      <c r="A47" s="1"/>
      <c r="B47" s="1"/>
      <c r="C47" s="1"/>
      <c r="D47" s="1"/>
      <c r="E47" s="1"/>
      <c r="H47" s="34"/>
      <c r="K47" s="2"/>
      <c r="L47" s="45"/>
      <c r="M47" s="2"/>
      <c r="N47" s="2"/>
    </row>
    <row r="48" spans="1:14" ht="15.75" hidden="1">
      <c r="A48" s="10"/>
      <c r="B48" s="10"/>
      <c r="C48" s="10"/>
      <c r="D48" s="10"/>
      <c r="E48" s="10"/>
      <c r="F48" s="5"/>
      <c r="G48" s="5"/>
      <c r="H48" s="5"/>
      <c r="I48" s="5"/>
      <c r="J48" s="5"/>
      <c r="K48" s="2"/>
      <c r="L48" s="45"/>
      <c r="M48" s="2"/>
      <c r="N48" s="2"/>
    </row>
    <row r="49" spans="1:14" ht="15.75" customHeight="1" hidden="1">
      <c r="A49" s="5"/>
      <c r="B49" s="5"/>
      <c r="C49" s="5"/>
      <c r="D49" s="5"/>
      <c r="E49" s="5"/>
      <c r="F49" s="162" t="s">
        <v>30</v>
      </c>
      <c r="G49" s="162"/>
      <c r="H49" s="162"/>
      <c r="I49" s="162"/>
      <c r="J49" s="6"/>
      <c r="K49" s="2"/>
      <c r="L49" s="45"/>
      <c r="M49" s="2"/>
      <c r="N49" s="2"/>
    </row>
    <row r="50" spans="1:14" ht="15.75" hidden="1">
      <c r="A50" s="5"/>
      <c r="B50" s="5"/>
      <c r="C50" s="5"/>
      <c r="D50" s="6" t="s">
        <v>29</v>
      </c>
      <c r="E50" s="6"/>
      <c r="F50" s="6" t="s">
        <v>16</v>
      </c>
      <c r="G50" s="6"/>
      <c r="H50" s="6" t="s">
        <v>13</v>
      </c>
      <c r="I50" s="6"/>
      <c r="J50" s="6"/>
      <c r="K50" s="2"/>
      <c r="L50" s="45"/>
      <c r="M50" s="2"/>
      <c r="N50" s="2"/>
    </row>
    <row r="51" spans="1:14" ht="15.75" hidden="1">
      <c r="A51" s="5"/>
      <c r="B51" s="5"/>
      <c r="C51" s="5"/>
      <c r="D51" s="6" t="s">
        <v>12</v>
      </c>
      <c r="E51" s="6"/>
      <c r="F51" s="6" t="s">
        <v>20</v>
      </c>
      <c r="G51" s="6"/>
      <c r="H51" s="6" t="s">
        <v>14</v>
      </c>
      <c r="I51" s="6"/>
      <c r="J51" s="6" t="s">
        <v>2</v>
      </c>
      <c r="K51" s="2"/>
      <c r="L51" s="45"/>
      <c r="M51" s="2"/>
      <c r="N51" s="2"/>
    </row>
    <row r="52" spans="1:14" ht="15.75" hidden="1">
      <c r="A52" s="5"/>
      <c r="B52" s="5"/>
      <c r="C52" s="5"/>
      <c r="D52" s="19" t="s">
        <v>0</v>
      </c>
      <c r="E52" s="6"/>
      <c r="F52" s="19" t="s">
        <v>0</v>
      </c>
      <c r="G52" s="6"/>
      <c r="H52" s="19" t="s">
        <v>0</v>
      </c>
      <c r="I52" s="6"/>
      <c r="J52" s="19" t="s">
        <v>0</v>
      </c>
      <c r="K52" s="2"/>
      <c r="L52" s="45"/>
      <c r="M52" s="2"/>
      <c r="N52" s="2"/>
    </row>
    <row r="53" spans="1:14" ht="15.75" hidden="1">
      <c r="A53" s="5"/>
      <c r="B53" s="5"/>
      <c r="C53" s="5"/>
      <c r="D53" s="5"/>
      <c r="E53" s="5"/>
      <c r="F53" s="6"/>
      <c r="G53" s="6"/>
      <c r="H53" s="6"/>
      <c r="I53" s="6"/>
      <c r="J53" s="6"/>
      <c r="K53" s="2"/>
      <c r="L53" s="45"/>
      <c r="M53" s="2"/>
      <c r="N53" s="2"/>
    </row>
    <row r="54" spans="1:14" ht="15.75" hidden="1">
      <c r="A54" s="25" t="s">
        <v>35</v>
      </c>
      <c r="B54" s="25"/>
      <c r="C54" s="25"/>
      <c r="D54" s="25"/>
      <c r="E54" s="25"/>
      <c r="F54" s="5"/>
      <c r="G54" s="5"/>
      <c r="H54" s="5"/>
      <c r="I54" s="5"/>
      <c r="J54" s="5"/>
      <c r="K54" s="2"/>
      <c r="L54" s="45"/>
      <c r="M54" s="2"/>
      <c r="N54" s="2"/>
    </row>
    <row r="55" spans="1:14" ht="15.75" hidden="1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45"/>
      <c r="M55" s="2"/>
      <c r="N55" s="2"/>
    </row>
    <row r="56" spans="1:14" ht="15.75" hidden="1">
      <c r="A56" s="5" t="s">
        <v>18</v>
      </c>
      <c r="B56" s="5"/>
      <c r="C56" s="5"/>
      <c r="D56" s="11">
        <v>75831</v>
      </c>
      <c r="E56" s="11"/>
      <c r="F56" s="11">
        <v>4267.899</v>
      </c>
      <c r="G56" s="11"/>
      <c r="H56" s="11">
        <v>45677.994</v>
      </c>
      <c r="I56" s="11"/>
      <c r="J56" s="11">
        <f>SUM(D56:H56)</f>
        <v>125776.89300000001</v>
      </c>
      <c r="K56" s="2"/>
      <c r="L56" s="45"/>
      <c r="M56" s="2"/>
      <c r="N56" s="2"/>
    </row>
    <row r="57" spans="1:14" ht="15.75" hidden="1">
      <c r="A57" s="5"/>
      <c r="B57" s="5"/>
      <c r="C57" s="5"/>
      <c r="D57" s="9"/>
      <c r="E57" s="9"/>
      <c r="F57" s="11"/>
      <c r="G57" s="11"/>
      <c r="H57" s="11"/>
      <c r="I57" s="11"/>
      <c r="J57" s="11"/>
      <c r="K57" s="2"/>
      <c r="L57" s="45"/>
      <c r="M57" s="2"/>
      <c r="N57" s="2"/>
    </row>
    <row r="58" spans="1:14" ht="15.75" hidden="1">
      <c r="A58" s="5" t="s">
        <v>21</v>
      </c>
      <c r="B58" s="5"/>
      <c r="C58" s="5"/>
      <c r="D58" s="12">
        <v>0</v>
      </c>
      <c r="E58" s="12"/>
      <c r="F58" s="11">
        <v>0</v>
      </c>
      <c r="G58" s="11"/>
      <c r="H58" s="11">
        <v>0</v>
      </c>
      <c r="I58" s="11"/>
      <c r="J58" s="11">
        <f>SUM(D58:H58)</f>
        <v>0</v>
      </c>
      <c r="K58" s="2"/>
      <c r="L58" s="45"/>
      <c r="M58" s="2"/>
      <c r="N58" s="2"/>
    </row>
    <row r="59" spans="1:14" ht="15.75" hidden="1">
      <c r="A59" s="5" t="s">
        <v>34</v>
      </c>
      <c r="B59" s="5"/>
      <c r="C59" s="5"/>
      <c r="D59" s="12"/>
      <c r="E59" s="12"/>
      <c r="F59" s="11"/>
      <c r="G59" s="11"/>
      <c r="H59" s="11"/>
      <c r="I59" s="11"/>
      <c r="J59" s="11"/>
      <c r="K59" s="2"/>
      <c r="L59" s="45"/>
      <c r="M59" s="2"/>
      <c r="N59" s="2"/>
    </row>
    <row r="60" spans="1:14" ht="15.75" hidden="1">
      <c r="A60" s="5"/>
      <c r="B60" s="5"/>
      <c r="C60" s="5"/>
      <c r="D60" s="12"/>
      <c r="E60" s="12"/>
      <c r="F60" s="11"/>
      <c r="G60" s="11"/>
      <c r="H60" s="11"/>
      <c r="I60" s="11"/>
      <c r="J60" s="11"/>
      <c r="K60" s="2"/>
      <c r="L60" s="45"/>
      <c r="M60" s="2"/>
      <c r="N60" s="2"/>
    </row>
    <row r="61" spans="1:14" ht="15.75" hidden="1">
      <c r="A61" s="5" t="s">
        <v>7</v>
      </c>
      <c r="B61" s="5"/>
      <c r="C61" s="5"/>
      <c r="D61" s="12">
        <v>0</v>
      </c>
      <c r="E61" s="12"/>
      <c r="F61" s="11">
        <v>0</v>
      </c>
      <c r="G61" s="11"/>
      <c r="H61" s="11">
        <v>0</v>
      </c>
      <c r="I61" s="11"/>
      <c r="J61" s="11">
        <f>SUM(D61:H61)</f>
        <v>0</v>
      </c>
      <c r="K61" s="2"/>
      <c r="L61" s="45"/>
      <c r="M61" s="2"/>
      <c r="N61" s="2"/>
    </row>
    <row r="62" spans="1:14" ht="15.75" hidden="1">
      <c r="A62" s="5"/>
      <c r="B62" s="5"/>
      <c r="C62" s="5"/>
      <c r="D62" s="12"/>
      <c r="E62" s="12"/>
      <c r="F62" s="11"/>
      <c r="G62" s="11"/>
      <c r="H62" s="11"/>
      <c r="I62" s="11"/>
      <c r="J62" s="11"/>
      <c r="K62" s="2"/>
      <c r="L62" s="45"/>
      <c r="M62" s="2"/>
      <c r="N62" s="2"/>
    </row>
    <row r="63" spans="1:10" ht="15.75" hidden="1">
      <c r="A63" s="5" t="s">
        <v>31</v>
      </c>
      <c r="B63" s="5"/>
      <c r="C63" s="5"/>
      <c r="D63" s="12"/>
      <c r="E63" s="12"/>
      <c r="F63" s="11"/>
      <c r="G63" s="11"/>
      <c r="H63" s="11">
        <v>0</v>
      </c>
      <c r="I63" s="11"/>
      <c r="J63" s="11">
        <f>SUM(D63:H63)</f>
        <v>0</v>
      </c>
    </row>
    <row r="64" spans="1:10" ht="15.75" hidden="1">
      <c r="A64" s="5"/>
      <c r="B64" s="5"/>
      <c r="C64" s="5"/>
      <c r="D64" s="12"/>
      <c r="E64" s="12"/>
      <c r="F64" s="11"/>
      <c r="G64" s="11"/>
      <c r="H64" s="11"/>
      <c r="I64" s="11"/>
      <c r="J64" s="11"/>
    </row>
    <row r="65" spans="1:10" ht="15.75" hidden="1">
      <c r="A65" s="5" t="s">
        <v>15</v>
      </c>
      <c r="B65" s="5"/>
      <c r="C65" s="5"/>
      <c r="D65" s="12">
        <v>0</v>
      </c>
      <c r="E65" s="12"/>
      <c r="F65" s="11">
        <v>0</v>
      </c>
      <c r="G65" s="11"/>
      <c r="H65" s="11">
        <v>7571.682</v>
      </c>
      <c r="I65" s="11"/>
      <c r="J65" s="11">
        <f>SUM(D65:H65)</f>
        <v>7571.682</v>
      </c>
    </row>
    <row r="66" spans="1:10" ht="15.75" hidden="1">
      <c r="A66" s="5"/>
      <c r="B66" s="5"/>
      <c r="C66" s="5"/>
      <c r="D66" s="9"/>
      <c r="E66" s="9"/>
      <c r="F66" s="11"/>
      <c r="G66" s="11"/>
      <c r="H66" s="11"/>
      <c r="I66" s="11"/>
      <c r="J66" s="11"/>
    </row>
    <row r="67" spans="1:10" ht="16.5" hidden="1" thickBot="1">
      <c r="A67" s="27" t="s">
        <v>33</v>
      </c>
      <c r="B67" s="27"/>
      <c r="C67" s="27"/>
      <c r="D67" s="23">
        <f>SUM(D56:D65)</f>
        <v>75831</v>
      </c>
      <c r="E67" s="23"/>
      <c r="F67" s="23">
        <f>SUM(F56:F65)</f>
        <v>4267.899</v>
      </c>
      <c r="G67" s="23"/>
      <c r="H67" s="23">
        <f>SUM(H56:H65)</f>
        <v>53249.676</v>
      </c>
      <c r="I67" s="23"/>
      <c r="J67" s="23">
        <f>SUM(J56:J65)</f>
        <v>133348.575</v>
      </c>
    </row>
    <row r="68" spans="1:10" ht="15.75" hidden="1">
      <c r="A68" s="5"/>
      <c r="B68" s="5"/>
      <c r="C68" s="5"/>
      <c r="D68" s="9"/>
      <c r="E68" s="9"/>
      <c r="F68" s="11"/>
      <c r="G68" s="11"/>
      <c r="H68" s="11"/>
      <c r="I68" s="11"/>
      <c r="J68" s="11"/>
    </row>
    <row r="69" spans="1:5" ht="15.75">
      <c r="A69" s="1" t="s">
        <v>157</v>
      </c>
      <c r="B69" s="1"/>
      <c r="C69" s="1"/>
      <c r="D69" s="1"/>
      <c r="E69" s="1"/>
    </row>
    <row r="70" spans="1:13" ht="32.25" customHeight="1">
      <c r="A70" s="10"/>
      <c r="B70" s="10"/>
      <c r="C70" s="10"/>
      <c r="D70" s="10"/>
      <c r="E70" s="10"/>
      <c r="F70" s="5"/>
      <c r="G70" s="5"/>
      <c r="H70" s="5"/>
      <c r="I70" s="5"/>
      <c r="J70" s="5"/>
      <c r="K70" s="5"/>
      <c r="L70" s="41"/>
      <c r="M70" s="4"/>
    </row>
    <row r="71" spans="1:13" ht="15.75">
      <c r="A71" s="10"/>
      <c r="B71" s="10"/>
      <c r="C71" s="10"/>
      <c r="D71" s="160" t="s">
        <v>76</v>
      </c>
      <c r="E71" s="160"/>
      <c r="F71" s="160"/>
      <c r="G71" s="160"/>
      <c r="H71" s="160"/>
      <c r="I71" s="160"/>
      <c r="J71" s="160"/>
      <c r="K71" s="5"/>
      <c r="L71" s="42"/>
      <c r="M71" s="4"/>
    </row>
    <row r="72" spans="1:11" ht="15.75">
      <c r="A72" s="5"/>
      <c r="B72" s="5"/>
      <c r="C72" s="5"/>
      <c r="E72" s="51"/>
      <c r="F72" s="79" t="s">
        <v>30</v>
      </c>
      <c r="G72" s="50"/>
      <c r="H72" s="161" t="s">
        <v>32</v>
      </c>
      <c r="I72" s="161"/>
      <c r="J72" s="6"/>
      <c r="K72" s="5"/>
    </row>
    <row r="73" spans="1:13" ht="32.25" customHeight="1">
      <c r="A73" s="5"/>
      <c r="B73" s="5"/>
      <c r="C73" s="5"/>
      <c r="D73" s="6" t="s">
        <v>29</v>
      </c>
      <c r="E73" s="6"/>
      <c r="F73" s="6" t="s">
        <v>16</v>
      </c>
      <c r="G73" s="6"/>
      <c r="H73" s="6" t="s">
        <v>13</v>
      </c>
      <c r="I73" s="6"/>
      <c r="J73" s="6"/>
      <c r="K73" s="5"/>
      <c r="L73" s="41" t="s">
        <v>70</v>
      </c>
      <c r="M73" s="4" t="s">
        <v>2</v>
      </c>
    </row>
    <row r="74" spans="1:13" ht="15.75">
      <c r="A74" s="5"/>
      <c r="B74" s="5"/>
      <c r="C74" s="5"/>
      <c r="D74" s="6" t="s">
        <v>12</v>
      </c>
      <c r="E74" s="6"/>
      <c r="F74" s="6" t="s">
        <v>20</v>
      </c>
      <c r="G74" s="6"/>
      <c r="H74" s="6" t="s">
        <v>77</v>
      </c>
      <c r="I74" s="6"/>
      <c r="J74" s="6" t="s">
        <v>2</v>
      </c>
      <c r="K74" s="5"/>
      <c r="L74" s="42" t="s">
        <v>71</v>
      </c>
      <c r="M74" s="4" t="s">
        <v>50</v>
      </c>
    </row>
    <row r="75" spans="1:13" ht="15.75">
      <c r="A75" s="5"/>
      <c r="B75" s="5"/>
      <c r="C75" s="5"/>
      <c r="D75" s="19" t="s">
        <v>0</v>
      </c>
      <c r="E75" s="6"/>
      <c r="F75" s="19" t="s">
        <v>0</v>
      </c>
      <c r="G75" s="6"/>
      <c r="H75" s="19" t="s">
        <v>0</v>
      </c>
      <c r="I75" s="6"/>
      <c r="J75" s="19" t="s">
        <v>0</v>
      </c>
      <c r="K75" s="5"/>
      <c r="L75" s="47" t="s">
        <v>0</v>
      </c>
      <c r="M75" s="19" t="s">
        <v>0</v>
      </c>
    </row>
    <row r="76" spans="1:11" ht="15.75">
      <c r="A76" s="5"/>
      <c r="B76" s="5"/>
      <c r="C76" s="5"/>
      <c r="D76" s="5"/>
      <c r="E76" s="5"/>
      <c r="F76" s="6"/>
      <c r="G76" s="6"/>
      <c r="H76" s="6"/>
      <c r="I76" s="6"/>
      <c r="J76" s="6"/>
      <c r="K76" s="5"/>
    </row>
    <row r="77" spans="1:11" ht="15.75">
      <c r="A77" s="25" t="s">
        <v>156</v>
      </c>
      <c r="B77" s="25"/>
      <c r="C77" s="25"/>
      <c r="D77" s="25"/>
      <c r="E77" s="25"/>
      <c r="F77" s="5"/>
      <c r="G77" s="5"/>
      <c r="H77" s="5"/>
      <c r="I77" s="5"/>
      <c r="J77" s="5"/>
      <c r="K77" s="5"/>
    </row>
    <row r="78" spans="1:1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4" ht="15.75">
      <c r="A79" s="44" t="s">
        <v>112</v>
      </c>
      <c r="B79" s="5"/>
      <c r="C79" s="5"/>
      <c r="D79" s="52">
        <v>75831</v>
      </c>
      <c r="E79" s="52"/>
      <c r="F79" s="52">
        <v>4268</v>
      </c>
      <c r="G79" s="52"/>
      <c r="H79" s="52">
        <v>213450</v>
      </c>
      <c r="I79" s="52"/>
      <c r="J79" s="52">
        <f>SUM(D79:H79)</f>
        <v>293549</v>
      </c>
      <c r="K79" s="52">
        <v>0</v>
      </c>
      <c r="L79" s="52">
        <v>8487</v>
      </c>
      <c r="M79" s="52">
        <f>SUM(J79:L79)</f>
        <v>302036</v>
      </c>
      <c r="N79" s="2"/>
    </row>
    <row r="80" spans="1:14" ht="15.75">
      <c r="A80" s="5"/>
      <c r="B80" s="5"/>
      <c r="C80" s="5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2"/>
    </row>
    <row r="81" spans="1:14" ht="15.75">
      <c r="A81" s="5"/>
      <c r="B81" s="5"/>
      <c r="C81" s="5" t="s">
        <v>80</v>
      </c>
      <c r="D81" s="97"/>
      <c r="E81" s="97"/>
      <c r="F81" s="52"/>
      <c r="G81" s="52"/>
      <c r="H81" s="52"/>
      <c r="I81" s="52"/>
      <c r="J81" s="52"/>
      <c r="K81" s="52"/>
      <c r="L81" s="66"/>
      <c r="M81" s="66"/>
      <c r="N81" s="2"/>
    </row>
    <row r="82" spans="1:14" ht="15.75">
      <c r="A82" s="5" t="s">
        <v>4</v>
      </c>
      <c r="B82" s="5"/>
      <c r="C82" s="5"/>
      <c r="D82" s="97">
        <v>0</v>
      </c>
      <c r="E82" s="97"/>
      <c r="F82" s="52">
        <v>0</v>
      </c>
      <c r="G82" s="52"/>
      <c r="H82" s="52">
        <v>-2275</v>
      </c>
      <c r="I82" s="52"/>
      <c r="J82" s="52">
        <f>SUM(D82:H82)</f>
        <v>-2275</v>
      </c>
      <c r="K82" s="52"/>
      <c r="L82" s="66">
        <v>0</v>
      </c>
      <c r="M82" s="66">
        <f>SUM(J82:L82)</f>
        <v>-2275</v>
      </c>
      <c r="N82" s="2"/>
    </row>
    <row r="83" spans="1:14" ht="15.75">
      <c r="A83" s="5"/>
      <c r="B83" s="5"/>
      <c r="C83" s="5"/>
      <c r="D83" s="97"/>
      <c r="E83" s="97"/>
      <c r="F83" s="52"/>
      <c r="G83" s="52"/>
      <c r="H83" s="52"/>
      <c r="I83" s="52"/>
      <c r="J83" s="52"/>
      <c r="K83" s="52"/>
      <c r="L83" s="66"/>
      <c r="M83" s="66"/>
      <c r="N83" s="2"/>
    </row>
    <row r="84" spans="1:14" ht="15.75">
      <c r="A84" s="5"/>
      <c r="B84" s="5"/>
      <c r="C84" s="5"/>
      <c r="D84" s="97"/>
      <c r="E84" s="97"/>
      <c r="F84" s="52"/>
      <c r="G84" s="52"/>
      <c r="H84" s="52"/>
      <c r="I84" s="52"/>
      <c r="J84" s="52"/>
      <c r="K84" s="52"/>
      <c r="L84" s="66"/>
      <c r="M84" s="66"/>
      <c r="N84" s="2"/>
    </row>
    <row r="85" spans="1:14" ht="15.75">
      <c r="A85" s="44" t="s">
        <v>124</v>
      </c>
      <c r="B85" s="5"/>
      <c r="C85" s="5"/>
      <c r="D85" s="97">
        <v>0</v>
      </c>
      <c r="E85" s="97"/>
      <c r="F85" s="52">
        <v>0</v>
      </c>
      <c r="G85" s="52"/>
      <c r="H85" s="52">
        <v>10026</v>
      </c>
      <c r="I85" s="52"/>
      <c r="J85" s="52">
        <f>SUM(D85:H85)</f>
        <v>10026</v>
      </c>
      <c r="K85" s="52"/>
      <c r="L85" s="66">
        <v>420</v>
      </c>
      <c r="M85" s="66">
        <f>SUM(J85:L85)</f>
        <v>10446</v>
      </c>
      <c r="N85" s="2"/>
    </row>
    <row r="86" spans="1:14" ht="15.75">
      <c r="A86" s="5"/>
      <c r="B86" s="5"/>
      <c r="C86" s="5"/>
      <c r="D86" s="97"/>
      <c r="E86" s="97"/>
      <c r="F86" s="52"/>
      <c r="G86" s="52"/>
      <c r="H86" s="52"/>
      <c r="I86" s="52"/>
      <c r="J86" s="52"/>
      <c r="K86" s="52"/>
      <c r="L86" s="66"/>
      <c r="M86" s="66"/>
      <c r="N86" s="2"/>
    </row>
    <row r="87" spans="1:14" ht="15.75">
      <c r="A87" s="5"/>
      <c r="B87" s="5"/>
      <c r="C87" s="5"/>
      <c r="D87" s="9"/>
      <c r="E87" s="9"/>
      <c r="F87" s="52"/>
      <c r="G87" s="52"/>
      <c r="H87" s="52"/>
      <c r="I87" s="52"/>
      <c r="J87" s="52"/>
      <c r="K87" s="52"/>
      <c r="L87" s="66"/>
      <c r="M87" s="66"/>
      <c r="N87" s="2"/>
    </row>
    <row r="88" spans="1:14" ht="16.5" thickBot="1">
      <c r="A88" s="27" t="s">
        <v>165</v>
      </c>
      <c r="B88" s="27"/>
      <c r="C88" s="27"/>
      <c r="D88" s="23">
        <f>SUM(D79:D87)</f>
        <v>75831</v>
      </c>
      <c r="E88" s="23"/>
      <c r="F88" s="23">
        <f>SUM(F79:F87)</f>
        <v>4268</v>
      </c>
      <c r="G88" s="23"/>
      <c r="H88" s="23">
        <f>SUM(H79:H87)</f>
        <v>221201</v>
      </c>
      <c r="I88" s="23"/>
      <c r="J88" s="23">
        <f>SUM(J79:J87)</f>
        <v>301300</v>
      </c>
      <c r="K88" s="23">
        <f>SUM(K79:K87)</f>
        <v>0</v>
      </c>
      <c r="L88" s="23">
        <f>SUM(L79:L87)</f>
        <v>8907</v>
      </c>
      <c r="M88" s="23">
        <f>SUM(M79:M87)</f>
        <v>310207</v>
      </c>
      <c r="N88" s="2"/>
    </row>
    <row r="89" spans="1:13" ht="16.5" thickTop="1">
      <c r="A89" s="5"/>
      <c r="B89" s="5"/>
      <c r="C89" s="5"/>
      <c r="D89" s="5"/>
      <c r="E89" s="5"/>
      <c r="F89" s="3"/>
      <c r="G89" s="3"/>
      <c r="H89" s="3"/>
      <c r="I89" s="3"/>
      <c r="J89" s="3"/>
      <c r="K89" s="3"/>
      <c r="L89" s="66"/>
      <c r="M89" s="2"/>
    </row>
    <row r="91" spans="1:13" ht="15.75">
      <c r="A91" s="28" t="s">
        <v>168</v>
      </c>
      <c r="B91" s="28"/>
      <c r="C91" s="28"/>
      <c r="D91" s="49"/>
      <c r="E91" s="49"/>
      <c r="F91" s="49"/>
      <c r="G91" s="49"/>
      <c r="H91" s="49"/>
      <c r="I91" s="49"/>
      <c r="J91" s="49"/>
      <c r="K91" s="49"/>
      <c r="L91" s="62"/>
      <c r="M91" s="49"/>
    </row>
    <row r="92" spans="1:13" ht="15.75">
      <c r="A92" s="13" t="s">
        <v>169</v>
      </c>
      <c r="B92" s="13"/>
      <c r="C92" s="13"/>
      <c r="D92" s="49"/>
      <c r="E92" s="49"/>
      <c r="F92" s="49"/>
      <c r="G92" s="49"/>
      <c r="H92" s="49"/>
      <c r="I92" s="49"/>
      <c r="J92" s="49"/>
      <c r="K92" s="49"/>
      <c r="L92" s="62"/>
      <c r="M92" s="49"/>
    </row>
    <row r="93" ht="15.75">
      <c r="A93" s="49"/>
    </row>
  </sheetData>
  <sheetProtection/>
  <mergeCells count="5">
    <mergeCell ref="D8:J8"/>
    <mergeCell ref="D71:J71"/>
    <mergeCell ref="H72:I72"/>
    <mergeCell ref="F49:G49"/>
    <mergeCell ref="H49:I49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54">
      <selection activeCell="F63" sqref="F63"/>
    </sheetView>
  </sheetViews>
  <sheetFormatPr defaultColWidth="9.00390625" defaultRowHeight="15.75"/>
  <cols>
    <col min="1" max="1" width="15.50390625" style="0" customWidth="1"/>
    <col min="2" max="2" width="29.50390625" style="0" customWidth="1"/>
    <col min="3" max="3" width="11.375" style="8" customWidth="1"/>
    <col min="4" max="4" width="1.12109375" style="8" customWidth="1"/>
    <col min="5" max="5" width="13.125" style="8" customWidth="1"/>
    <col min="6" max="6" width="9.875" style="123" customWidth="1"/>
    <col min="7" max="7" width="10.875" style="8" customWidth="1"/>
    <col min="8" max="8" width="1.25" style="0" customWidth="1"/>
    <col min="9" max="9" width="13.875" style="0" customWidth="1"/>
    <col min="10" max="10" width="7.00390625" style="124" customWidth="1"/>
  </cols>
  <sheetData>
    <row r="1" spans="1:9" ht="18.75">
      <c r="A1" s="33"/>
      <c r="B1" s="163" t="s">
        <v>117</v>
      </c>
      <c r="C1" s="163"/>
      <c r="D1" s="163"/>
      <c r="E1" s="163"/>
      <c r="F1" s="163"/>
      <c r="G1" s="163"/>
      <c r="H1" s="163"/>
      <c r="I1" s="163"/>
    </row>
    <row r="2" spans="1:9" ht="15.75">
      <c r="A2" s="18"/>
      <c r="B2" s="164" t="s">
        <v>24</v>
      </c>
      <c r="C2" s="164"/>
      <c r="D2" s="164"/>
      <c r="E2" s="164"/>
      <c r="F2" s="164"/>
      <c r="G2" s="164"/>
      <c r="H2" s="164"/>
      <c r="I2" s="164"/>
    </row>
    <row r="3" spans="1:9" ht="15.75">
      <c r="A3" s="18"/>
      <c r="B3" s="164" t="s">
        <v>127</v>
      </c>
      <c r="C3" s="164"/>
      <c r="D3" s="164"/>
      <c r="E3" s="164"/>
      <c r="F3" s="164"/>
      <c r="G3" s="164"/>
      <c r="H3" s="164"/>
      <c r="I3" s="164"/>
    </row>
    <row r="4" spans="1:10" ht="16.5" thickBot="1">
      <c r="A4" s="32"/>
      <c r="B4" s="32"/>
      <c r="C4" s="46"/>
      <c r="D4" s="46"/>
      <c r="E4" s="46"/>
      <c r="F4" s="117"/>
      <c r="G4" s="46"/>
      <c r="H4" s="32"/>
      <c r="I4" s="32"/>
      <c r="J4" s="131"/>
    </row>
    <row r="5" spans="1:9" ht="15.75">
      <c r="A5" s="1" t="s">
        <v>66</v>
      </c>
      <c r="B5" s="49"/>
      <c r="C5" s="62"/>
      <c r="D5" s="62"/>
      <c r="E5" s="62"/>
      <c r="F5" s="118"/>
      <c r="G5" s="62"/>
      <c r="H5" s="49"/>
      <c r="I5" s="49"/>
    </row>
    <row r="6" spans="1:9" ht="15.75">
      <c r="A6" s="1" t="s">
        <v>154</v>
      </c>
      <c r="B6" s="49"/>
      <c r="C6" s="62"/>
      <c r="D6" s="62"/>
      <c r="E6" s="62"/>
      <c r="F6" s="118"/>
      <c r="G6" s="62"/>
      <c r="H6" s="49"/>
      <c r="I6" s="49"/>
    </row>
    <row r="7" spans="1:9" ht="15.75">
      <c r="A7" s="10" t="s">
        <v>80</v>
      </c>
      <c r="B7" s="10"/>
      <c r="C7" s="92"/>
      <c r="D7" s="48"/>
      <c r="E7" s="93"/>
      <c r="F7" s="119"/>
      <c r="G7" s="93"/>
      <c r="H7" s="44"/>
      <c r="I7" s="44"/>
    </row>
    <row r="8" spans="1:9" ht="15.75">
      <c r="A8" s="44"/>
      <c r="B8" s="44"/>
      <c r="C8" s="165" t="s">
        <v>58</v>
      </c>
      <c r="D8" s="165"/>
      <c r="E8" s="165"/>
      <c r="F8" s="120"/>
      <c r="G8" s="166" t="s">
        <v>59</v>
      </c>
      <c r="H8" s="166"/>
      <c r="I8" s="166"/>
    </row>
    <row r="9" spans="1:9" ht="15.75">
      <c r="A9" s="44"/>
      <c r="B9" s="44"/>
      <c r="C9" s="87" t="s">
        <v>94</v>
      </c>
      <c r="D9" s="87"/>
      <c r="E9" s="87" t="s">
        <v>95</v>
      </c>
      <c r="F9" s="120"/>
      <c r="G9" s="87" t="s">
        <v>94</v>
      </c>
      <c r="H9" s="6"/>
      <c r="I9" s="6" t="s">
        <v>95</v>
      </c>
    </row>
    <row r="10" spans="1:9" ht="15.75">
      <c r="A10" s="44"/>
      <c r="B10" s="44"/>
      <c r="C10" s="87" t="s">
        <v>96</v>
      </c>
      <c r="D10" s="87"/>
      <c r="E10" s="87" t="s">
        <v>97</v>
      </c>
      <c r="F10" s="120"/>
      <c r="G10" s="87" t="s">
        <v>98</v>
      </c>
      <c r="H10" s="6"/>
      <c r="I10" s="6" t="s">
        <v>99</v>
      </c>
    </row>
    <row r="11" spans="1:9" ht="15.75">
      <c r="A11" s="44"/>
      <c r="B11" s="44"/>
      <c r="C11" s="87"/>
      <c r="D11" s="87"/>
      <c r="E11" s="87" t="s">
        <v>96</v>
      </c>
      <c r="F11" s="120"/>
      <c r="G11" s="87"/>
      <c r="H11" s="6"/>
      <c r="I11" s="6" t="s">
        <v>100</v>
      </c>
    </row>
    <row r="12" spans="1:10" ht="15.75">
      <c r="A12" s="44"/>
      <c r="B12" s="44"/>
      <c r="C12" s="16">
        <v>43039</v>
      </c>
      <c r="D12" s="16"/>
      <c r="E12" s="16">
        <v>42674</v>
      </c>
      <c r="F12" s="139" t="s">
        <v>133</v>
      </c>
      <c r="G12" s="16">
        <f>C12</f>
        <v>43039</v>
      </c>
      <c r="H12" s="16"/>
      <c r="I12" s="16">
        <f>E12</f>
        <v>42674</v>
      </c>
      <c r="J12" s="139" t="s">
        <v>133</v>
      </c>
    </row>
    <row r="13" spans="1:10" ht="15.75">
      <c r="A13" s="44"/>
      <c r="B13" s="44"/>
      <c r="C13" s="94" t="s">
        <v>0</v>
      </c>
      <c r="D13" s="88"/>
      <c r="E13" s="94" t="s">
        <v>0</v>
      </c>
      <c r="F13" s="140" t="s">
        <v>134</v>
      </c>
      <c r="G13" s="94" t="s">
        <v>0</v>
      </c>
      <c r="H13" s="16"/>
      <c r="I13" s="17" t="s">
        <v>0</v>
      </c>
      <c r="J13" s="140" t="s">
        <v>134</v>
      </c>
    </row>
    <row r="14" spans="1:10" ht="15.75">
      <c r="A14" s="44"/>
      <c r="B14" s="44"/>
      <c r="C14" s="88"/>
      <c r="D14" s="88"/>
      <c r="E14" s="88"/>
      <c r="F14" s="144"/>
      <c r="G14" s="88"/>
      <c r="H14" s="16"/>
      <c r="I14" s="16"/>
      <c r="J14" s="125"/>
    </row>
    <row r="15" spans="1:10" ht="15.75">
      <c r="A15" s="44" t="s">
        <v>3</v>
      </c>
      <c r="B15" s="44"/>
      <c r="C15" s="52">
        <v>14153</v>
      </c>
      <c r="D15" s="52"/>
      <c r="E15" s="52">
        <v>3697</v>
      </c>
      <c r="F15" s="141">
        <f>(C15-E15)/E15*100</f>
        <v>282.82391127941577</v>
      </c>
      <c r="G15" s="52">
        <v>53941</v>
      </c>
      <c r="H15" s="52"/>
      <c r="I15" s="52">
        <v>43128</v>
      </c>
      <c r="J15" s="141">
        <f>(G15-I15)/I15*100</f>
        <v>25.07187905768874</v>
      </c>
    </row>
    <row r="16" spans="1:10" ht="15.75">
      <c r="A16" s="44"/>
      <c r="B16" s="44"/>
      <c r="C16" s="52"/>
      <c r="D16" s="52"/>
      <c r="E16" s="54"/>
      <c r="F16" s="142"/>
      <c r="G16" s="52"/>
      <c r="H16" s="52"/>
      <c r="I16" s="54"/>
      <c r="J16" s="146"/>
    </row>
    <row r="17" spans="1:10" ht="15.75">
      <c r="A17" s="44" t="s">
        <v>51</v>
      </c>
      <c r="B17" s="44"/>
      <c r="C17" s="52">
        <v>-6962</v>
      </c>
      <c r="D17" s="52"/>
      <c r="E17" s="52">
        <v>-1937</v>
      </c>
      <c r="F17" s="142"/>
      <c r="G17" s="52">
        <v>-23717</v>
      </c>
      <c r="H17" s="52"/>
      <c r="I17" s="52">
        <v>-22605</v>
      </c>
      <c r="J17" s="146"/>
    </row>
    <row r="18" spans="1:10" ht="15.75">
      <c r="A18" s="44"/>
      <c r="B18" s="44"/>
      <c r="C18" s="65"/>
      <c r="D18" s="65"/>
      <c r="E18" s="95"/>
      <c r="F18" s="142"/>
      <c r="G18" s="65"/>
      <c r="H18" s="65"/>
      <c r="I18" s="95"/>
      <c r="J18" s="147"/>
    </row>
    <row r="19" spans="1:10" ht="15.75">
      <c r="A19" s="10" t="s">
        <v>52</v>
      </c>
      <c r="B19" s="44"/>
      <c r="C19" s="52">
        <f>SUM(C15:C17)</f>
        <v>7191</v>
      </c>
      <c r="D19" s="52"/>
      <c r="E19" s="11">
        <f>SUM(E15:E18)</f>
        <v>1760</v>
      </c>
      <c r="F19" s="141">
        <f>(C19-E19)/E19*100</f>
        <v>308.5795454545455</v>
      </c>
      <c r="G19" s="52">
        <f>SUM(G15:G17)</f>
        <v>30224</v>
      </c>
      <c r="H19" s="52"/>
      <c r="I19" s="11">
        <f>SUM(I15:I18)</f>
        <v>20523</v>
      </c>
      <c r="J19" s="141">
        <f>(G19-I19)/I19*100</f>
        <v>47.268917799541974</v>
      </c>
    </row>
    <row r="20" spans="1:10" ht="15.75">
      <c r="A20" s="10"/>
      <c r="B20" s="44"/>
      <c r="C20" s="52"/>
      <c r="D20" s="52"/>
      <c r="E20" s="11"/>
      <c r="F20" s="141"/>
      <c r="G20" s="52"/>
      <c r="H20" s="52"/>
      <c r="I20" s="11"/>
      <c r="J20" s="141"/>
    </row>
    <row r="21" spans="1:10" ht="15.75">
      <c r="A21" s="44" t="s">
        <v>145</v>
      </c>
      <c r="B21" s="44"/>
      <c r="C21" s="52">
        <v>-411</v>
      </c>
      <c r="D21" s="52"/>
      <c r="E21" s="11">
        <v>0</v>
      </c>
      <c r="F21" s="141"/>
      <c r="G21" s="52">
        <v>-2468</v>
      </c>
      <c r="H21" s="52"/>
      <c r="I21" s="11">
        <v>0</v>
      </c>
      <c r="J21" s="141"/>
    </row>
    <row r="22" spans="1:10" ht="15.75">
      <c r="A22" s="44"/>
      <c r="B22" s="44"/>
      <c r="C22" s="52"/>
      <c r="D22" s="52"/>
      <c r="E22" s="11"/>
      <c r="F22" s="143"/>
      <c r="G22" s="52"/>
      <c r="H22" s="52"/>
      <c r="I22" s="11"/>
      <c r="J22" s="146"/>
    </row>
    <row r="23" spans="1:10" ht="15.75">
      <c r="A23" s="44" t="s">
        <v>54</v>
      </c>
      <c r="B23" s="44"/>
      <c r="C23" s="52">
        <v>-4413</v>
      </c>
      <c r="D23" s="52"/>
      <c r="E23" s="11">
        <v>-2692</v>
      </c>
      <c r="F23" s="143"/>
      <c r="G23" s="52">
        <v>-12903</v>
      </c>
      <c r="H23" s="52"/>
      <c r="I23" s="11">
        <v>-8416</v>
      </c>
      <c r="J23" s="146"/>
    </row>
    <row r="24" spans="1:10" ht="15.75">
      <c r="A24" s="44"/>
      <c r="B24" s="44"/>
      <c r="C24" s="52"/>
      <c r="D24" s="52"/>
      <c r="E24" s="11"/>
      <c r="F24" s="143"/>
      <c r="G24" s="52"/>
      <c r="H24" s="52"/>
      <c r="I24" s="11"/>
      <c r="J24" s="146"/>
    </row>
    <row r="25" spans="1:10" ht="15.75" hidden="1">
      <c r="A25" s="44" t="s">
        <v>110</v>
      </c>
      <c r="B25" s="44"/>
      <c r="C25" s="52">
        <v>0</v>
      </c>
      <c r="D25" s="52"/>
      <c r="E25" s="11">
        <v>0</v>
      </c>
      <c r="F25" s="143"/>
      <c r="G25" s="52">
        <v>0</v>
      </c>
      <c r="H25" s="52"/>
      <c r="I25" s="11">
        <v>0</v>
      </c>
      <c r="J25" s="146"/>
    </row>
    <row r="26" spans="1:10" ht="15.75" hidden="1">
      <c r="A26" s="44"/>
      <c r="B26" s="44"/>
      <c r="C26" s="52"/>
      <c r="D26" s="52"/>
      <c r="E26" s="11"/>
      <c r="F26" s="143"/>
      <c r="G26" s="52"/>
      <c r="H26" s="52"/>
      <c r="I26" s="11"/>
      <c r="J26" s="146"/>
    </row>
    <row r="27" spans="1:10" ht="15.75">
      <c r="A27" s="44" t="s">
        <v>53</v>
      </c>
      <c r="B27" s="44"/>
      <c r="C27" s="52">
        <v>1187</v>
      </c>
      <c r="D27" s="52"/>
      <c r="E27" s="11">
        <v>154</v>
      </c>
      <c r="F27" s="143"/>
      <c r="G27" s="52">
        <v>2261</v>
      </c>
      <c r="H27" s="52"/>
      <c r="I27" s="11">
        <v>2086</v>
      </c>
      <c r="J27" s="146"/>
    </row>
    <row r="28" spans="1:10" ht="15.75">
      <c r="A28" s="44"/>
      <c r="B28" s="44"/>
      <c r="C28" s="65"/>
      <c r="D28" s="65"/>
      <c r="E28" s="95"/>
      <c r="F28" s="143"/>
      <c r="G28" s="65"/>
      <c r="H28" s="65"/>
      <c r="I28" s="95"/>
      <c r="J28" s="147"/>
    </row>
    <row r="29" spans="1:10" ht="15.75">
      <c r="A29" s="10" t="s">
        <v>146</v>
      </c>
      <c r="B29" s="44"/>
      <c r="C29" s="52">
        <f>SUM(C19:C27)</f>
        <v>3554</v>
      </c>
      <c r="D29" s="52">
        <f>SUM(D19:D28)</f>
        <v>0</v>
      </c>
      <c r="E29" s="11">
        <f>SUM(E19:E27)</f>
        <v>-778</v>
      </c>
      <c r="F29" s="141">
        <f>(C29-E29)/-E29*100</f>
        <v>556.8123393316196</v>
      </c>
      <c r="G29" s="52">
        <f>SUM(G19:G27)</f>
        <v>17114</v>
      </c>
      <c r="H29" s="52">
        <f>SUM(H19:H28)</f>
        <v>0</v>
      </c>
      <c r="I29" s="11">
        <f>SUM(I19:I27)</f>
        <v>14193</v>
      </c>
      <c r="J29" s="141">
        <f>(G29-I29)/I29*100</f>
        <v>20.5805678855774</v>
      </c>
    </row>
    <row r="30" spans="1:10" ht="15.75">
      <c r="A30" s="44"/>
      <c r="B30" s="44"/>
      <c r="C30" s="52"/>
      <c r="D30" s="52"/>
      <c r="E30" s="11"/>
      <c r="F30" s="143"/>
      <c r="G30" s="52"/>
      <c r="H30" s="52"/>
      <c r="I30" s="11"/>
      <c r="J30" s="147"/>
    </row>
    <row r="31" spans="1:10" ht="15.75">
      <c r="A31" s="44" t="s">
        <v>138</v>
      </c>
      <c r="B31" s="44"/>
      <c r="C31" s="52">
        <v>0</v>
      </c>
      <c r="D31" s="52"/>
      <c r="E31" s="11">
        <v>50</v>
      </c>
      <c r="F31" s="143"/>
      <c r="G31" s="52">
        <v>25</v>
      </c>
      <c r="H31" s="52"/>
      <c r="I31" s="11">
        <v>-7</v>
      </c>
      <c r="J31" s="147"/>
    </row>
    <row r="32" spans="1:10" ht="15.75">
      <c r="A32" s="49"/>
      <c r="B32" s="44"/>
      <c r="C32" s="65"/>
      <c r="D32" s="65"/>
      <c r="E32" s="95"/>
      <c r="F32" s="142"/>
      <c r="G32" s="65"/>
      <c r="H32" s="65"/>
      <c r="I32" s="95"/>
      <c r="J32" s="147"/>
    </row>
    <row r="33" spans="1:10" ht="15.75">
      <c r="A33" s="10" t="s">
        <v>147</v>
      </c>
      <c r="B33" s="44"/>
      <c r="C33" s="52">
        <f>SUM(C29:C32)</f>
        <v>3554</v>
      </c>
      <c r="D33" s="52">
        <f>SUM(D29:D32)</f>
        <v>0</v>
      </c>
      <c r="E33" s="11">
        <f>SUM(E29:E31)</f>
        <v>-728</v>
      </c>
      <c r="F33" s="141">
        <f>(C33-E33)/-E33*100</f>
        <v>588.1868131868132</v>
      </c>
      <c r="G33" s="52">
        <f>SUM(G29:G32)</f>
        <v>17139</v>
      </c>
      <c r="H33" s="52">
        <f>SUM(H29:H32)</f>
        <v>0</v>
      </c>
      <c r="I33" s="11">
        <f>SUM(I29:I31)</f>
        <v>14186</v>
      </c>
      <c r="J33" s="141">
        <f>(G33-I33)/I33*100</f>
        <v>20.816297758353304</v>
      </c>
    </row>
    <row r="34" spans="1:10" ht="15.75">
      <c r="A34" s="10"/>
      <c r="B34" s="44"/>
      <c r="C34" s="52"/>
      <c r="D34" s="52"/>
      <c r="E34" s="11"/>
      <c r="F34" s="141"/>
      <c r="G34" s="52"/>
      <c r="H34" s="52"/>
      <c r="I34" s="11"/>
      <c r="J34" s="141"/>
    </row>
    <row r="35" spans="1:10" ht="15.75">
      <c r="A35" s="44" t="s">
        <v>139</v>
      </c>
      <c r="B35" s="44"/>
      <c r="C35" s="52">
        <v>917</v>
      </c>
      <c r="D35" s="52"/>
      <c r="E35" s="11">
        <v>214</v>
      </c>
      <c r="F35" s="141"/>
      <c r="G35" s="52">
        <v>1799</v>
      </c>
      <c r="H35" s="52"/>
      <c r="I35" s="11">
        <v>696</v>
      </c>
      <c r="J35" s="141"/>
    </row>
    <row r="36" spans="1:10" ht="15.75">
      <c r="A36" s="10"/>
      <c r="B36" s="44"/>
      <c r="C36" s="52"/>
      <c r="D36" s="52"/>
      <c r="E36" s="11"/>
      <c r="F36" s="141"/>
      <c r="G36" s="52"/>
      <c r="H36" s="52"/>
      <c r="I36" s="11"/>
      <c r="J36" s="141"/>
    </row>
    <row r="37" spans="1:10" ht="15.75">
      <c r="A37" s="44" t="s">
        <v>140</v>
      </c>
      <c r="B37" s="44" t="s">
        <v>141</v>
      </c>
      <c r="C37" s="52">
        <v>0</v>
      </c>
      <c r="D37" s="52"/>
      <c r="E37" s="11">
        <v>0</v>
      </c>
      <c r="F37" s="142"/>
      <c r="G37" s="52">
        <v>0</v>
      </c>
      <c r="H37" s="52"/>
      <c r="I37" s="11">
        <v>0</v>
      </c>
      <c r="J37" s="147"/>
    </row>
    <row r="38" spans="1:10" ht="15.75">
      <c r="A38" s="44"/>
      <c r="B38" s="44"/>
      <c r="C38" s="65"/>
      <c r="D38" s="65"/>
      <c r="E38" s="95"/>
      <c r="F38" s="142"/>
      <c r="G38" s="65"/>
      <c r="H38" s="65"/>
      <c r="I38" s="95"/>
      <c r="J38" s="147"/>
    </row>
    <row r="39" spans="1:10" ht="15.75">
      <c r="A39" s="10" t="s">
        <v>148</v>
      </c>
      <c r="B39" s="44"/>
      <c r="C39" s="52">
        <f>SUM(C33:C38)</f>
        <v>4471</v>
      </c>
      <c r="D39" s="52"/>
      <c r="E39" s="52">
        <f>SUM(E33:E38)</f>
        <v>-514</v>
      </c>
      <c r="F39" s="141">
        <f>(C39-E39)/-E39*100</f>
        <v>969.8443579766537</v>
      </c>
      <c r="G39" s="52">
        <f>SUM(G33:G38)</f>
        <v>18938</v>
      </c>
      <c r="H39" s="52"/>
      <c r="I39" s="52">
        <f>SUM(I33:I38)</f>
        <v>14882</v>
      </c>
      <c r="J39" s="141">
        <f>(G39-I39)/I39*100</f>
        <v>27.254401290149172</v>
      </c>
    </row>
    <row r="40" spans="1:10" ht="15.75">
      <c r="A40" s="44"/>
      <c r="B40" s="44"/>
      <c r="C40" s="52"/>
      <c r="D40" s="52"/>
      <c r="E40" s="11"/>
      <c r="F40" s="142"/>
      <c r="G40" s="52"/>
      <c r="H40" s="52"/>
      <c r="I40" s="11"/>
      <c r="J40" s="147"/>
    </row>
    <row r="41" spans="1:10" ht="15.75">
      <c r="A41" s="44" t="s">
        <v>93</v>
      </c>
      <c r="B41" s="44"/>
      <c r="C41" s="52">
        <v>-1746</v>
      </c>
      <c r="D41" s="52"/>
      <c r="E41" s="11">
        <v>-320</v>
      </c>
      <c r="F41" s="142"/>
      <c r="G41" s="52">
        <v>-7187</v>
      </c>
      <c r="H41" s="52"/>
      <c r="I41" s="11">
        <v>-4436</v>
      </c>
      <c r="J41" s="146"/>
    </row>
    <row r="42" spans="1:10" ht="15.75">
      <c r="A42" s="44"/>
      <c r="B42" s="44"/>
      <c r="C42" s="65"/>
      <c r="D42" s="65"/>
      <c r="E42" s="95"/>
      <c r="F42" s="142"/>
      <c r="G42" s="65"/>
      <c r="H42" s="65"/>
      <c r="I42" s="95"/>
      <c r="J42" s="146"/>
    </row>
    <row r="43" spans="1:10" ht="15.75">
      <c r="A43" s="1" t="s">
        <v>150</v>
      </c>
      <c r="B43" s="44"/>
      <c r="C43" s="48"/>
      <c r="D43" s="48"/>
      <c r="E43" s="9"/>
      <c r="F43" s="142"/>
      <c r="G43" s="48"/>
      <c r="H43" s="48"/>
      <c r="I43" s="9"/>
      <c r="J43" s="148"/>
    </row>
    <row r="44" spans="1:10" ht="16.5" thickBot="1">
      <c r="A44" s="1" t="s">
        <v>149</v>
      </c>
      <c r="B44" s="44"/>
      <c r="C44" s="102">
        <f>SUM(C39:C42)</f>
        <v>2725</v>
      </c>
      <c r="D44" s="102">
        <f>SUM(D33:D43)</f>
        <v>0</v>
      </c>
      <c r="E44" s="102">
        <f>SUM(E39:E42)</f>
        <v>-834</v>
      </c>
      <c r="F44" s="141">
        <f>(C44-E44)/-E44*100</f>
        <v>426.7386091127098</v>
      </c>
      <c r="G44" s="102">
        <f>SUM(G39:G42)</f>
        <v>11751</v>
      </c>
      <c r="H44" s="102">
        <f>SUM(H33:H43)</f>
        <v>0</v>
      </c>
      <c r="I44" s="102">
        <f>SUM(I39:I42)</f>
        <v>10446</v>
      </c>
      <c r="J44" s="141">
        <f>(G44-I44)/I44*100</f>
        <v>12.492820218265365</v>
      </c>
    </row>
    <row r="45" spans="2:10" ht="16.5" thickTop="1">
      <c r="B45" s="44"/>
      <c r="C45" s="15"/>
      <c r="D45" s="15"/>
      <c r="E45" s="15"/>
      <c r="F45" s="142"/>
      <c r="G45" s="15"/>
      <c r="H45" s="15"/>
      <c r="I45" s="15"/>
      <c r="J45" s="128"/>
    </row>
    <row r="46" spans="1:10" ht="15.75">
      <c r="A46" s="44"/>
      <c r="B46" s="44"/>
      <c r="C46" s="109"/>
      <c r="D46" s="52"/>
      <c r="E46" s="109"/>
      <c r="F46" s="142"/>
      <c r="G46" s="52"/>
      <c r="H46" s="52"/>
      <c r="I46" s="11"/>
      <c r="J46" s="126"/>
    </row>
    <row r="47" spans="1:10" ht="15.75">
      <c r="A47" s="1" t="s">
        <v>152</v>
      </c>
      <c r="B47" s="44"/>
      <c r="C47" s="52"/>
      <c r="D47" s="52"/>
      <c r="E47" s="11"/>
      <c r="F47" s="142"/>
      <c r="G47" s="52"/>
      <c r="H47" s="52"/>
      <c r="I47" s="11"/>
      <c r="J47" s="126"/>
    </row>
    <row r="48" spans="1:10" ht="15.75">
      <c r="A48" s="10" t="s">
        <v>151</v>
      </c>
      <c r="B48" s="44"/>
      <c r="C48" s="52"/>
      <c r="D48" s="52"/>
      <c r="E48" s="11"/>
      <c r="F48" s="142"/>
      <c r="G48" s="52"/>
      <c r="H48" s="52"/>
      <c r="I48" s="11"/>
      <c r="J48" s="125"/>
    </row>
    <row r="49" spans="1:10" ht="15.75">
      <c r="A49" s="44"/>
      <c r="B49" s="44"/>
      <c r="C49" s="52"/>
      <c r="D49" s="52"/>
      <c r="E49" s="11"/>
      <c r="F49" s="142"/>
      <c r="G49" s="52"/>
      <c r="H49" s="52"/>
      <c r="I49" s="11"/>
      <c r="J49" s="125"/>
    </row>
    <row r="50" spans="1:10" ht="15.75">
      <c r="A50" s="40" t="s">
        <v>75</v>
      </c>
      <c r="B50" s="44"/>
      <c r="C50" s="52">
        <f>C55-C52</f>
        <v>2721</v>
      </c>
      <c r="D50" s="52"/>
      <c r="E50" s="52">
        <f>E55-E52</f>
        <v>-835</v>
      </c>
      <c r="F50" s="141">
        <f>(C50-E50)/-E50*100</f>
        <v>425.86826347305384</v>
      </c>
      <c r="G50" s="52">
        <f>G55-G52</f>
        <v>11004</v>
      </c>
      <c r="H50" s="52"/>
      <c r="I50" s="52">
        <f>I55-I52</f>
        <v>10026</v>
      </c>
      <c r="J50" s="141">
        <f>(G50-I50)/I50*100</f>
        <v>9.754637941352485</v>
      </c>
    </row>
    <row r="51" spans="1:10" ht="15.75">
      <c r="A51" s="49"/>
      <c r="B51" s="44"/>
      <c r="C51" s="52"/>
      <c r="D51" s="52"/>
      <c r="E51" s="11"/>
      <c r="F51" s="142"/>
      <c r="G51" s="52"/>
      <c r="H51" s="52"/>
      <c r="I51" s="11"/>
      <c r="J51" s="125"/>
    </row>
    <row r="52" spans="1:10" s="8" customFormat="1" ht="15.75">
      <c r="A52" s="40" t="s">
        <v>69</v>
      </c>
      <c r="B52" s="48"/>
      <c r="C52" s="52">
        <v>4</v>
      </c>
      <c r="D52" s="52"/>
      <c r="E52" s="52">
        <v>1</v>
      </c>
      <c r="F52" s="142"/>
      <c r="G52" s="52">
        <v>747</v>
      </c>
      <c r="H52" s="52"/>
      <c r="I52" s="52">
        <v>420</v>
      </c>
      <c r="J52" s="129"/>
    </row>
    <row r="53" spans="1:10" ht="15.75">
      <c r="A53" s="48"/>
      <c r="B53" s="48"/>
      <c r="C53" s="52"/>
      <c r="D53" s="52"/>
      <c r="E53" s="11"/>
      <c r="F53" s="142"/>
      <c r="G53" s="52"/>
      <c r="H53" s="52"/>
      <c r="I53" s="11"/>
      <c r="J53" s="127"/>
    </row>
    <row r="54" spans="1:10" ht="15.75">
      <c r="A54" s="1" t="s">
        <v>150</v>
      </c>
      <c r="B54" s="48"/>
      <c r="C54" s="101"/>
      <c r="D54" s="101"/>
      <c r="E54" s="103"/>
      <c r="F54" s="142"/>
      <c r="G54" s="101"/>
      <c r="H54" s="101"/>
      <c r="I54" s="103"/>
      <c r="J54" s="127"/>
    </row>
    <row r="55" spans="1:10" ht="16.5" thickBot="1">
      <c r="A55" s="27" t="s">
        <v>149</v>
      </c>
      <c r="B55" s="27"/>
      <c r="C55" s="102">
        <f aca="true" t="shared" si="0" ref="C55:H55">C44</f>
        <v>2725</v>
      </c>
      <c r="D55" s="102">
        <f t="shared" si="0"/>
        <v>0</v>
      </c>
      <c r="E55" s="102">
        <f t="shared" si="0"/>
        <v>-834</v>
      </c>
      <c r="F55" s="141">
        <f>(C55-E55)/-E55*100</f>
        <v>426.7386091127098</v>
      </c>
      <c r="G55" s="102">
        <f>G44</f>
        <v>11751</v>
      </c>
      <c r="H55" s="102">
        <f t="shared" si="0"/>
        <v>0</v>
      </c>
      <c r="I55" s="102">
        <f>I44</f>
        <v>10446</v>
      </c>
      <c r="J55" s="141">
        <f>(G55-I55)/I55*100</f>
        <v>12.492820218265365</v>
      </c>
    </row>
    <row r="56" spans="2:10" ht="16.5" thickTop="1">
      <c r="B56" s="44"/>
      <c r="C56" s="48"/>
      <c r="D56" s="48"/>
      <c r="E56" s="9"/>
      <c r="F56" s="143"/>
      <c r="G56" s="48"/>
      <c r="H56" s="48"/>
      <c r="I56" s="9"/>
      <c r="J56" s="130"/>
    </row>
    <row r="57" spans="1:10" ht="15.75">
      <c r="A57" s="44"/>
      <c r="B57" s="44"/>
      <c r="C57" s="132" t="s">
        <v>136</v>
      </c>
      <c r="D57" s="132"/>
      <c r="E57" s="132" t="s">
        <v>136</v>
      </c>
      <c r="F57" s="145"/>
      <c r="G57" s="132" t="s">
        <v>136</v>
      </c>
      <c r="H57" s="132"/>
      <c r="I57" s="132" t="s">
        <v>136</v>
      </c>
      <c r="J57" s="130"/>
    </row>
    <row r="58" spans="1:9" ht="15.75">
      <c r="A58" s="10" t="s">
        <v>153</v>
      </c>
      <c r="B58" s="44"/>
      <c r="C58" s="48"/>
      <c r="D58" s="48"/>
      <c r="E58" s="9"/>
      <c r="F58" s="143"/>
      <c r="G58" s="48"/>
      <c r="H58" s="48"/>
      <c r="I58" s="9"/>
    </row>
    <row r="59" spans="1:10" ht="16.5" thickBot="1">
      <c r="A59" s="150" t="s">
        <v>135</v>
      </c>
      <c r="B59" s="10"/>
      <c r="C59" s="151">
        <v>0.12</v>
      </c>
      <c r="D59" s="152"/>
      <c r="E59" s="152">
        <v>-0.11</v>
      </c>
      <c r="F59" s="141">
        <f>(C59-E59)/-E59*100</f>
        <v>209.0909090909091</v>
      </c>
      <c r="G59" s="152">
        <v>0.6</v>
      </c>
      <c r="H59" s="152"/>
      <c r="I59" s="152">
        <v>1.32</v>
      </c>
      <c r="J59" s="153">
        <f>(G59-I59)/I59*100</f>
        <v>-54.545454545454554</v>
      </c>
    </row>
    <row r="60" spans="1:9" ht="16.5" thickTop="1">
      <c r="A60" s="44"/>
      <c r="B60" s="44"/>
      <c r="C60" s="48"/>
      <c r="D60" s="48"/>
      <c r="E60" s="9"/>
      <c r="F60" s="119"/>
      <c r="G60" s="48"/>
      <c r="H60" s="48"/>
      <c r="I60" s="9"/>
    </row>
    <row r="61" spans="1:9" ht="15.75">
      <c r="A61" s="63"/>
      <c r="B61" s="44"/>
      <c r="C61" s="133"/>
      <c r="D61" s="133"/>
      <c r="E61" s="134"/>
      <c r="F61" s="121"/>
      <c r="G61" s="133"/>
      <c r="H61" s="133"/>
      <c r="I61" s="134"/>
    </row>
    <row r="62" spans="1:9" ht="15.75">
      <c r="A62" s="49"/>
      <c r="B62" s="49"/>
      <c r="C62" s="66"/>
      <c r="D62" s="66"/>
      <c r="E62" s="66"/>
      <c r="F62" s="122"/>
      <c r="G62" s="66"/>
      <c r="H62" s="66"/>
      <c r="I62" s="66"/>
    </row>
    <row r="63" spans="1:10" ht="15.75">
      <c r="A63" s="28" t="s">
        <v>170</v>
      </c>
      <c r="B63" s="28"/>
      <c r="C63" s="62"/>
      <c r="D63" s="62"/>
      <c r="E63" s="62"/>
      <c r="F63" s="118"/>
      <c r="G63" s="62"/>
      <c r="H63" s="49"/>
      <c r="I63" s="49"/>
      <c r="J63" s="159"/>
    </row>
    <row r="64" spans="1:10" ht="15.75">
      <c r="A64" s="13" t="s">
        <v>171</v>
      </c>
      <c r="B64" s="13"/>
      <c r="C64" s="62"/>
      <c r="D64" s="62"/>
      <c r="E64" s="62"/>
      <c r="F64" s="118"/>
      <c r="G64" s="62"/>
      <c r="H64" s="49"/>
      <c r="I64" s="49"/>
      <c r="J64" s="159"/>
    </row>
    <row r="65" spans="1:9" ht="15.75">
      <c r="A65" s="49"/>
      <c r="B65" s="49"/>
      <c r="C65" s="62"/>
      <c r="D65" s="62"/>
      <c r="E65" s="62"/>
      <c r="F65" s="118"/>
      <c r="G65" s="62"/>
      <c r="H65" s="49"/>
      <c r="I65" s="49"/>
    </row>
    <row r="72" spans="5:9" ht="15.75">
      <c r="E72" s="7"/>
      <c r="H72" s="8"/>
      <c r="I72" s="8"/>
    </row>
  </sheetData>
  <sheetProtection/>
  <mergeCells count="5">
    <mergeCell ref="B1:I1"/>
    <mergeCell ref="B2:I2"/>
    <mergeCell ref="B3:I3"/>
    <mergeCell ref="C8:E8"/>
    <mergeCell ref="G8:I8"/>
  </mergeCells>
  <printOptions/>
  <pageMargins left="0.52" right="0.45" top="0.4" bottom="0.2" header="0.4" footer="0.2"/>
  <pageSetup fitToHeight="0" horizontalDpi="600" verticalDpi="600" orientation="portrait" paperSize="9" scale="75" r:id="rId2"/>
  <ignoredErrors>
    <ignoredError sqref="D29 F44 D44 H44 F39 F55 F5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SheetLayoutView="100" zoomScalePageLayoutView="0" workbookViewId="0" topLeftCell="A52">
      <selection activeCell="N64" sqref="N64"/>
    </sheetView>
  </sheetViews>
  <sheetFormatPr defaultColWidth="9.00390625" defaultRowHeight="15.75"/>
  <cols>
    <col min="1" max="1" width="2.375" style="38" customWidth="1"/>
    <col min="2" max="2" width="1.875" style="38" customWidth="1"/>
    <col min="3" max="3" width="12.50390625" style="38" customWidth="1"/>
    <col min="4" max="4" width="39.75390625" style="38" customWidth="1"/>
    <col min="5" max="5" width="4.00390625" style="38" customWidth="1"/>
    <col min="6" max="6" width="13.875" style="91" customWidth="1"/>
    <col min="7" max="7" width="4.00390625" style="38" customWidth="1"/>
    <col min="8" max="8" width="3.625" style="38" customWidth="1"/>
    <col min="9" max="9" width="13.875" style="38" customWidth="1"/>
    <col min="10" max="10" width="5.00390625" style="38" customWidth="1"/>
    <col min="11" max="16384" width="9.00390625" style="38" customWidth="1"/>
  </cols>
  <sheetData>
    <row r="1" spans="3:10" ht="18.75">
      <c r="C1" s="33"/>
      <c r="D1" s="163" t="s">
        <v>116</v>
      </c>
      <c r="E1" s="163"/>
      <c r="F1" s="163"/>
      <c r="G1" s="163"/>
      <c r="H1" s="163"/>
      <c r="I1" s="163"/>
      <c r="J1" s="163"/>
    </row>
    <row r="2" spans="3:10" ht="15.75">
      <c r="C2" s="18"/>
      <c r="D2" s="164" t="s">
        <v>24</v>
      </c>
      <c r="E2" s="164"/>
      <c r="F2" s="164"/>
      <c r="G2" s="164"/>
      <c r="H2" s="164"/>
      <c r="I2" s="164"/>
      <c r="J2" s="164"/>
    </row>
    <row r="3" spans="3:10" ht="15.75">
      <c r="C3" s="18"/>
      <c r="D3" s="164" t="s">
        <v>127</v>
      </c>
      <c r="E3" s="164"/>
      <c r="F3" s="164"/>
      <c r="G3" s="164"/>
      <c r="H3" s="164"/>
      <c r="I3" s="164"/>
      <c r="J3" s="164"/>
    </row>
    <row r="4" spans="1:10" ht="16.5" thickBot="1">
      <c r="A4" s="32"/>
      <c r="B4" s="32"/>
      <c r="C4" s="32"/>
      <c r="D4" s="32"/>
      <c r="E4" s="32"/>
      <c r="F4" s="46"/>
      <c r="G4" s="32"/>
      <c r="H4" s="32"/>
      <c r="I4" s="32"/>
      <c r="J4" s="32"/>
    </row>
    <row r="5" spans="1:10" ht="15.75">
      <c r="A5" s="1" t="s">
        <v>67</v>
      </c>
      <c r="B5" s="1"/>
      <c r="C5" s="1"/>
      <c r="D5" s="1"/>
      <c r="E5" s="1"/>
      <c r="F5" s="62"/>
      <c r="G5" s="49"/>
      <c r="H5" s="49"/>
      <c r="I5" s="49"/>
      <c r="J5" s="49"/>
    </row>
    <row r="6" spans="1:10" ht="15.75">
      <c r="A6" s="1" t="s">
        <v>154</v>
      </c>
      <c r="B6" s="1"/>
      <c r="C6" s="1"/>
      <c r="D6" s="1"/>
      <c r="E6" s="1"/>
      <c r="F6" s="62"/>
      <c r="G6" s="49"/>
      <c r="H6" s="49"/>
      <c r="I6" s="49"/>
      <c r="J6" s="49"/>
    </row>
    <row r="7" spans="1:10" ht="15.75">
      <c r="A7" s="1"/>
      <c r="B7" s="1"/>
      <c r="C7" s="1"/>
      <c r="D7" s="1"/>
      <c r="E7" s="1"/>
      <c r="F7" s="87" t="s">
        <v>1</v>
      </c>
      <c r="G7" s="49"/>
      <c r="H7" s="49"/>
      <c r="I7" s="6" t="s">
        <v>57</v>
      </c>
      <c r="J7" s="49"/>
    </row>
    <row r="8" spans="1:10" ht="15.75">
      <c r="A8" s="1"/>
      <c r="B8" s="1"/>
      <c r="C8" s="1"/>
      <c r="D8" s="1"/>
      <c r="E8" s="1"/>
      <c r="F8" s="87" t="s">
        <v>126</v>
      </c>
      <c r="G8" s="49"/>
      <c r="H8" s="49"/>
      <c r="I8" s="6" t="s">
        <v>126</v>
      </c>
      <c r="J8" s="49"/>
    </row>
    <row r="9" spans="1:10" ht="15.75">
      <c r="A9" s="1"/>
      <c r="B9" s="1"/>
      <c r="C9" s="1"/>
      <c r="D9" s="1"/>
      <c r="E9" s="1"/>
      <c r="F9" s="16">
        <v>43039</v>
      </c>
      <c r="G9" s="49"/>
      <c r="H9" s="49"/>
      <c r="I9" s="16">
        <v>42674</v>
      </c>
      <c r="J9" s="49"/>
    </row>
    <row r="10" spans="1:10" ht="15.75">
      <c r="A10" s="10"/>
      <c r="B10" s="10"/>
      <c r="C10" s="10"/>
      <c r="D10" s="10"/>
      <c r="E10" s="10"/>
      <c r="F10" s="47" t="s">
        <v>0</v>
      </c>
      <c r="G10" s="44"/>
      <c r="H10" s="44"/>
      <c r="I10" s="19" t="s">
        <v>0</v>
      </c>
      <c r="J10" s="49"/>
    </row>
    <row r="11" spans="1:10" ht="15.75">
      <c r="A11" s="10" t="s">
        <v>6</v>
      </c>
      <c r="B11" s="10"/>
      <c r="C11" s="44"/>
      <c r="D11" s="44"/>
      <c r="E11" s="44"/>
      <c r="F11" s="48"/>
      <c r="G11" s="44"/>
      <c r="H11" s="44"/>
      <c r="I11" s="44"/>
      <c r="J11" s="44"/>
    </row>
    <row r="12" spans="1:10" ht="15.75">
      <c r="A12" s="44" t="s">
        <v>5</v>
      </c>
      <c r="B12" s="44"/>
      <c r="C12" s="44"/>
      <c r="D12" s="44"/>
      <c r="E12" s="44"/>
      <c r="F12" s="52">
        <v>18938</v>
      </c>
      <c r="G12" s="44"/>
      <c r="H12" s="44"/>
      <c r="I12" s="54">
        <v>14882</v>
      </c>
      <c r="J12" s="44"/>
    </row>
    <row r="13" spans="1:10" ht="15.75" customHeight="1">
      <c r="A13" s="44" t="s">
        <v>73</v>
      </c>
      <c r="B13" s="44"/>
      <c r="C13" s="44"/>
      <c r="D13" s="44"/>
      <c r="E13" s="44"/>
      <c r="F13" s="52"/>
      <c r="G13" s="44"/>
      <c r="H13" s="44"/>
      <c r="I13" s="54"/>
      <c r="J13" s="44"/>
    </row>
    <row r="14" spans="1:10" ht="15.75" customHeight="1">
      <c r="A14" s="44"/>
      <c r="B14" s="44"/>
      <c r="C14" s="44" t="s">
        <v>138</v>
      </c>
      <c r="D14" s="44"/>
      <c r="E14" s="44"/>
      <c r="F14" s="52">
        <v>-25</v>
      </c>
      <c r="G14" s="44"/>
      <c r="H14" s="44"/>
      <c r="I14" s="54">
        <v>7</v>
      </c>
      <c r="J14" s="44"/>
    </row>
    <row r="15" spans="1:10" ht="15.75" customHeight="1">
      <c r="A15" s="44"/>
      <c r="B15" s="44"/>
      <c r="C15" s="44" t="s">
        <v>113</v>
      </c>
      <c r="D15" s="44"/>
      <c r="E15" s="44"/>
      <c r="F15" s="52">
        <v>1924</v>
      </c>
      <c r="G15" s="44"/>
      <c r="H15" s="44"/>
      <c r="I15" s="54">
        <v>498</v>
      </c>
      <c r="J15" s="44"/>
    </row>
    <row r="16" spans="1:10" ht="15.75" customHeight="1">
      <c r="A16" s="44"/>
      <c r="B16" s="44"/>
      <c r="C16" s="48" t="s">
        <v>101</v>
      </c>
      <c r="D16" s="44"/>
      <c r="E16" s="44"/>
      <c r="F16" s="52">
        <v>64</v>
      </c>
      <c r="G16" s="44"/>
      <c r="H16" s="44"/>
      <c r="I16" s="54">
        <v>64</v>
      </c>
      <c r="J16" s="44"/>
    </row>
    <row r="17" spans="1:10" s="113" customFormat="1" ht="15.75" customHeight="1" hidden="1">
      <c r="A17" s="110"/>
      <c r="B17" s="110"/>
      <c r="C17" s="110" t="s">
        <v>42</v>
      </c>
      <c r="D17" s="110"/>
      <c r="E17" s="110"/>
      <c r="F17" s="111">
        <v>0</v>
      </c>
      <c r="G17" s="110"/>
      <c r="H17" s="110"/>
      <c r="I17" s="112">
        <v>0</v>
      </c>
      <c r="J17" s="110"/>
    </row>
    <row r="18" spans="1:10" ht="15.75" customHeight="1">
      <c r="A18" s="44"/>
      <c r="B18" s="44"/>
      <c r="C18" s="44" t="s">
        <v>44</v>
      </c>
      <c r="D18" s="44"/>
      <c r="E18" s="44"/>
      <c r="F18" s="52">
        <v>-1799</v>
      </c>
      <c r="G18" s="48"/>
      <c r="H18" s="48"/>
      <c r="I18" s="54">
        <v>-696</v>
      </c>
      <c r="J18" s="44"/>
    </row>
    <row r="19" spans="1:10" ht="15.75" customHeight="1">
      <c r="A19" s="44"/>
      <c r="B19" s="44"/>
      <c r="C19" s="48" t="s">
        <v>115</v>
      </c>
      <c r="D19" s="44"/>
      <c r="E19" s="44"/>
      <c r="F19" s="52">
        <v>-1</v>
      </c>
      <c r="G19" s="48"/>
      <c r="H19" s="48"/>
      <c r="I19" s="54">
        <v>-10</v>
      </c>
      <c r="J19" s="44"/>
    </row>
    <row r="20" spans="1:10" ht="15.75" customHeight="1">
      <c r="A20" s="44"/>
      <c r="B20" s="44"/>
      <c r="C20" s="48" t="s">
        <v>114</v>
      </c>
      <c r="D20" s="44"/>
      <c r="E20" s="44"/>
      <c r="F20" s="52">
        <v>-18</v>
      </c>
      <c r="G20" s="48"/>
      <c r="H20" s="48"/>
      <c r="I20" s="54">
        <v>-35</v>
      </c>
      <c r="J20" s="44"/>
    </row>
    <row r="21" spans="1:10" ht="15.75" customHeight="1">
      <c r="A21" s="44"/>
      <c r="B21" s="44"/>
      <c r="C21" s="149"/>
      <c r="D21" s="44"/>
      <c r="E21" s="44"/>
      <c r="F21" s="52"/>
      <c r="G21" s="48"/>
      <c r="H21" s="48"/>
      <c r="I21" s="54"/>
      <c r="J21" s="44"/>
    </row>
    <row r="22" spans="1:10" ht="15.75">
      <c r="A22" s="44" t="s">
        <v>63</v>
      </c>
      <c r="B22" s="44"/>
      <c r="C22" s="44"/>
      <c r="D22" s="44"/>
      <c r="E22" s="44"/>
      <c r="F22" s="101">
        <f>SUM(F12:F21)</f>
        <v>19083</v>
      </c>
      <c r="G22" s="48"/>
      <c r="H22" s="48"/>
      <c r="I22" s="104">
        <f>SUM(I12:I21)</f>
        <v>14710</v>
      </c>
      <c r="J22" s="44"/>
    </row>
    <row r="23" spans="1:10" ht="15.75">
      <c r="A23" s="44"/>
      <c r="B23" s="44"/>
      <c r="C23" s="44"/>
      <c r="D23" s="44"/>
      <c r="E23" s="44"/>
      <c r="F23" s="52"/>
      <c r="G23" s="48"/>
      <c r="H23" s="48"/>
      <c r="I23" s="54"/>
      <c r="J23" s="44"/>
    </row>
    <row r="24" spans="1:10" ht="14.25" customHeight="1">
      <c r="A24" s="44" t="s">
        <v>68</v>
      </c>
      <c r="B24" s="44"/>
      <c r="C24" s="44"/>
      <c r="D24" s="44"/>
      <c r="E24" s="44"/>
      <c r="F24" s="65"/>
      <c r="G24" s="48"/>
      <c r="H24" s="48"/>
      <c r="I24" s="64"/>
      <c r="J24" s="44"/>
    </row>
    <row r="25" spans="1:10" ht="15.75" customHeight="1">
      <c r="A25" s="44"/>
      <c r="B25" s="44"/>
      <c r="C25" s="44" t="s">
        <v>61</v>
      </c>
      <c r="D25" s="44"/>
      <c r="E25" s="44"/>
      <c r="F25" s="55">
        <v>-22795</v>
      </c>
      <c r="G25" s="48"/>
      <c r="H25" s="48"/>
      <c r="I25" s="55">
        <v>-14207</v>
      </c>
      <c r="J25" s="44"/>
    </row>
    <row r="26" spans="1:10" s="113" customFormat="1" ht="15.75" customHeight="1">
      <c r="A26" s="110"/>
      <c r="B26" s="110"/>
      <c r="C26" s="49" t="s">
        <v>62</v>
      </c>
      <c r="D26" s="110"/>
      <c r="E26" s="110"/>
      <c r="F26" s="135">
        <v>440</v>
      </c>
      <c r="G26" s="115"/>
      <c r="H26" s="115"/>
      <c r="I26" s="56">
        <v>0</v>
      </c>
      <c r="J26" s="110"/>
    </row>
    <row r="27" spans="1:10" ht="15.75" customHeight="1">
      <c r="A27" s="44"/>
      <c r="B27" s="44"/>
      <c r="C27" s="44" t="s">
        <v>81</v>
      </c>
      <c r="D27" s="44"/>
      <c r="E27" s="44"/>
      <c r="F27" s="57">
        <v>-9024</v>
      </c>
      <c r="G27" s="48"/>
      <c r="H27" s="48"/>
      <c r="I27" s="57">
        <v>-6597</v>
      </c>
      <c r="J27" s="44"/>
    </row>
    <row r="28" spans="1:10" ht="15.75">
      <c r="A28" s="44"/>
      <c r="B28" s="44"/>
      <c r="C28" s="44" t="s">
        <v>79</v>
      </c>
      <c r="D28" s="44"/>
      <c r="E28" s="44"/>
      <c r="F28" s="59">
        <v>1297</v>
      </c>
      <c r="G28" s="48"/>
      <c r="H28" s="48"/>
      <c r="I28" s="58">
        <v>-1925</v>
      </c>
      <c r="J28" s="44"/>
    </row>
    <row r="29" spans="1:10" ht="15.75">
      <c r="A29" s="44"/>
      <c r="B29" s="44"/>
      <c r="C29" s="44"/>
      <c r="D29" s="44"/>
      <c r="E29" s="44"/>
      <c r="F29" s="52">
        <f>SUM(F25:F28)</f>
        <v>-30082</v>
      </c>
      <c r="G29" s="48"/>
      <c r="H29" s="48"/>
      <c r="I29" s="54">
        <f>SUM(I25:I28)</f>
        <v>-22729</v>
      </c>
      <c r="J29" s="44"/>
    </row>
    <row r="30" spans="1:10" ht="15.75">
      <c r="A30" s="44"/>
      <c r="B30" s="44"/>
      <c r="C30" s="44"/>
      <c r="D30" s="44"/>
      <c r="E30" s="44"/>
      <c r="F30" s="65"/>
      <c r="G30" s="48"/>
      <c r="H30" s="48"/>
      <c r="I30" s="64"/>
      <c r="J30" s="44"/>
    </row>
    <row r="31" spans="1:10" ht="15.75">
      <c r="A31" s="44" t="s">
        <v>128</v>
      </c>
      <c r="B31" s="44"/>
      <c r="C31" s="44"/>
      <c r="D31" s="44"/>
      <c r="E31" s="44"/>
      <c r="F31" s="80">
        <f>F22+F29</f>
        <v>-10999</v>
      </c>
      <c r="G31" s="48"/>
      <c r="H31" s="48"/>
      <c r="I31" s="60">
        <f>I22+I29</f>
        <v>-8019</v>
      </c>
      <c r="J31" s="48"/>
    </row>
    <row r="32" spans="1:10" ht="15.75" customHeight="1">
      <c r="A32" s="44"/>
      <c r="B32" s="44"/>
      <c r="C32" s="44" t="s">
        <v>8</v>
      </c>
      <c r="D32" s="44"/>
      <c r="E32" s="44"/>
      <c r="F32" s="65">
        <v>-3073</v>
      </c>
      <c r="G32" s="48"/>
      <c r="H32" s="48"/>
      <c r="I32" s="64">
        <v>-3863</v>
      </c>
      <c r="J32" s="48"/>
    </row>
    <row r="33" spans="1:10" ht="15.75">
      <c r="A33" s="48" t="s">
        <v>118</v>
      </c>
      <c r="B33" s="48"/>
      <c r="C33" s="27"/>
      <c r="D33" s="27"/>
      <c r="E33" s="27"/>
      <c r="F33" s="52">
        <f>F31+F32</f>
        <v>-14072</v>
      </c>
      <c r="G33" s="48"/>
      <c r="H33" s="48"/>
      <c r="I33" s="52">
        <f>SUM(I31:I32)</f>
        <v>-11882</v>
      </c>
      <c r="J33" s="27"/>
    </row>
    <row r="34" spans="1:10" ht="15.75">
      <c r="A34" s="44"/>
      <c r="B34" s="44"/>
      <c r="C34" s="44"/>
      <c r="D34" s="44"/>
      <c r="E34" s="44"/>
      <c r="F34" s="52"/>
      <c r="G34" s="48"/>
      <c r="H34" s="48"/>
      <c r="I34" s="54"/>
      <c r="J34" s="48"/>
    </row>
    <row r="35" spans="1:10" ht="15.75">
      <c r="A35" s="10" t="s">
        <v>9</v>
      </c>
      <c r="B35" s="10"/>
      <c r="C35" s="10"/>
      <c r="D35" s="44"/>
      <c r="E35" s="44"/>
      <c r="F35" s="65"/>
      <c r="G35" s="48"/>
      <c r="H35" s="48"/>
      <c r="I35" s="64"/>
      <c r="J35" s="44"/>
    </row>
    <row r="36" spans="1:10" ht="15.75">
      <c r="A36" s="44"/>
      <c r="B36" s="44"/>
      <c r="C36" s="44" t="s">
        <v>111</v>
      </c>
      <c r="D36" s="44"/>
      <c r="E36" s="44"/>
      <c r="F36" s="55">
        <v>-1397</v>
      </c>
      <c r="G36" s="48"/>
      <c r="H36" s="48"/>
      <c r="I36" s="53">
        <v>-950</v>
      </c>
      <c r="J36" s="44"/>
    </row>
    <row r="37" spans="1:10" s="113" customFormat="1" ht="15.75" hidden="1">
      <c r="A37" s="110"/>
      <c r="B37" s="110"/>
      <c r="C37" s="110" t="s">
        <v>43</v>
      </c>
      <c r="D37" s="110"/>
      <c r="E37" s="110"/>
      <c r="F37" s="114">
        <v>0</v>
      </c>
      <c r="G37" s="115"/>
      <c r="H37" s="115"/>
      <c r="I37" s="116">
        <v>0</v>
      </c>
      <c r="J37" s="110"/>
    </row>
    <row r="38" spans="1:10" ht="15.75">
      <c r="A38" s="44"/>
      <c r="B38" s="44"/>
      <c r="C38" s="44" t="s">
        <v>40</v>
      </c>
      <c r="D38" s="44"/>
      <c r="E38" s="44"/>
      <c r="F38" s="57">
        <v>-29939</v>
      </c>
      <c r="G38" s="48"/>
      <c r="H38" s="48"/>
      <c r="I38" s="56">
        <v>-29672</v>
      </c>
      <c r="J38" s="44"/>
    </row>
    <row r="39" spans="1:10" ht="15.75">
      <c r="A39" s="44"/>
      <c r="B39" s="44"/>
      <c r="C39" s="48" t="s">
        <v>159</v>
      </c>
      <c r="F39" s="57">
        <v>-60000</v>
      </c>
      <c r="I39" s="57">
        <v>7000</v>
      </c>
      <c r="J39" s="44"/>
    </row>
    <row r="40" spans="1:10" ht="15.75">
      <c r="A40" s="44"/>
      <c r="B40" s="44"/>
      <c r="C40" s="49" t="s">
        <v>160</v>
      </c>
      <c r="F40" s="57">
        <v>-6582</v>
      </c>
      <c r="I40" s="57">
        <v>0</v>
      </c>
      <c r="J40" s="44"/>
    </row>
    <row r="41" spans="1:10" ht="15.75">
      <c r="A41" s="44"/>
      <c r="B41" s="44"/>
      <c r="C41" s="49" t="s">
        <v>161</v>
      </c>
      <c r="F41" s="57">
        <v>-10923</v>
      </c>
      <c r="I41" s="57">
        <v>0</v>
      </c>
      <c r="J41" s="44"/>
    </row>
    <row r="42" spans="1:10" ht="15.75">
      <c r="A42" s="44"/>
      <c r="B42" s="44"/>
      <c r="C42" s="44" t="s">
        <v>10</v>
      </c>
      <c r="D42" s="44"/>
      <c r="E42" s="44"/>
      <c r="F42" s="57">
        <v>1799</v>
      </c>
      <c r="G42" s="48"/>
      <c r="H42" s="48"/>
      <c r="I42" s="56">
        <v>696</v>
      </c>
      <c r="J42" s="44"/>
    </row>
    <row r="43" spans="1:10" ht="15.75">
      <c r="A43" s="44"/>
      <c r="B43" s="44"/>
      <c r="C43" s="48" t="s">
        <v>137</v>
      </c>
      <c r="D43" s="44"/>
      <c r="E43" s="44"/>
      <c r="F43" s="57">
        <v>1</v>
      </c>
      <c r="G43" s="48"/>
      <c r="H43" s="48"/>
      <c r="I43" s="56">
        <v>0</v>
      </c>
      <c r="J43" s="44"/>
    </row>
    <row r="44" spans="1:10" ht="15.75">
      <c r="A44" s="44"/>
      <c r="B44" s="44"/>
      <c r="C44" s="44" t="s">
        <v>162</v>
      </c>
      <c r="D44" s="44"/>
      <c r="E44" s="44"/>
      <c r="F44" s="59">
        <v>-15000</v>
      </c>
      <c r="G44" s="48"/>
      <c r="H44" s="48"/>
      <c r="I44" s="58">
        <v>13632</v>
      </c>
      <c r="J44" s="44"/>
    </row>
    <row r="45" spans="1:10" ht="15.75">
      <c r="A45" s="48" t="s">
        <v>144</v>
      </c>
      <c r="B45" s="48"/>
      <c r="C45" s="27"/>
      <c r="D45" s="27"/>
      <c r="E45" s="27"/>
      <c r="F45" s="52">
        <f>SUM(F36:F44)</f>
        <v>-122041</v>
      </c>
      <c r="G45" s="48"/>
      <c r="H45" s="48"/>
      <c r="I45" s="52">
        <f>SUM(I36:I44)</f>
        <v>-9294</v>
      </c>
      <c r="J45" s="27"/>
    </row>
    <row r="46" spans="1:10" ht="15.75">
      <c r="A46" s="44"/>
      <c r="B46" s="44"/>
      <c r="C46" s="44"/>
      <c r="D46" s="44"/>
      <c r="E46" s="44"/>
      <c r="F46" s="52"/>
      <c r="G46" s="48"/>
      <c r="H46" s="48"/>
      <c r="I46" s="54"/>
      <c r="J46" s="44"/>
    </row>
    <row r="47" spans="1:10" ht="15.75">
      <c r="A47" s="10" t="s">
        <v>129</v>
      </c>
      <c r="B47" s="10"/>
      <c r="C47" s="44"/>
      <c r="D47" s="44"/>
      <c r="E47" s="44"/>
      <c r="F47" s="52"/>
      <c r="G47" s="48"/>
      <c r="H47" s="48"/>
      <c r="I47" s="54"/>
      <c r="J47" s="44"/>
    </row>
    <row r="48" spans="1:10" ht="15.75" hidden="1">
      <c r="A48" s="44"/>
      <c r="B48" s="44"/>
      <c r="C48" s="44" t="s">
        <v>11</v>
      </c>
      <c r="D48" s="44"/>
      <c r="E48" s="44"/>
      <c r="F48" s="57">
        <f>CSCE!L22</f>
        <v>0</v>
      </c>
      <c r="G48" s="48"/>
      <c r="H48" s="48"/>
      <c r="I48" s="56">
        <v>0</v>
      </c>
      <c r="J48" s="44"/>
    </row>
    <row r="49" spans="1:10" ht="15.75">
      <c r="A49" s="44"/>
      <c r="B49" s="44"/>
      <c r="C49" s="48" t="s">
        <v>163</v>
      </c>
      <c r="D49" s="44"/>
      <c r="E49" s="44"/>
      <c r="F49" s="55">
        <v>-9271</v>
      </c>
      <c r="G49" s="48"/>
      <c r="H49" s="48"/>
      <c r="I49" s="53">
        <v>25000</v>
      </c>
      <c r="J49" s="44"/>
    </row>
    <row r="50" spans="1:10" ht="15.75">
      <c r="A50" s="44"/>
      <c r="B50" s="44"/>
      <c r="C50" s="44" t="s">
        <v>41</v>
      </c>
      <c r="D50" s="44"/>
      <c r="E50" s="44"/>
      <c r="F50" s="57">
        <v>-2275</v>
      </c>
      <c r="G50" s="48"/>
      <c r="H50" s="48"/>
      <c r="I50" s="56">
        <v>-2275</v>
      </c>
      <c r="J50" s="44"/>
    </row>
    <row r="51" spans="1:10" ht="15.75">
      <c r="A51" s="44"/>
      <c r="B51" s="44"/>
      <c r="C51" s="48" t="s">
        <v>130</v>
      </c>
      <c r="D51" s="44"/>
      <c r="E51" s="44"/>
      <c r="F51" s="59">
        <v>151662</v>
      </c>
      <c r="G51" s="48"/>
      <c r="H51" s="48"/>
      <c r="I51" s="58">
        <v>0</v>
      </c>
      <c r="J51" s="44"/>
    </row>
    <row r="52" spans="1:10" ht="15" customHeight="1">
      <c r="A52" s="48" t="s">
        <v>131</v>
      </c>
      <c r="B52" s="48"/>
      <c r="C52" s="48"/>
      <c r="D52" s="48"/>
      <c r="E52" s="48"/>
      <c r="F52" s="52">
        <f>SUM(F48:F51)</f>
        <v>140116</v>
      </c>
      <c r="G52" s="48"/>
      <c r="H52" s="48"/>
      <c r="I52" s="52">
        <f>SUM(I48:I51)</f>
        <v>22725</v>
      </c>
      <c r="J52" s="48"/>
    </row>
    <row r="53" spans="1:10" ht="15.75">
      <c r="A53" s="44"/>
      <c r="B53" s="44"/>
      <c r="C53" s="44"/>
      <c r="D53" s="44"/>
      <c r="E53" s="44"/>
      <c r="F53" s="65"/>
      <c r="G53" s="48"/>
      <c r="H53" s="48"/>
      <c r="I53" s="100"/>
      <c r="J53" s="44"/>
    </row>
    <row r="54" spans="1:10" ht="15.75">
      <c r="A54" s="44" t="s">
        <v>143</v>
      </c>
      <c r="B54" s="44"/>
      <c r="C54" s="44"/>
      <c r="D54" s="44"/>
      <c r="E54" s="44"/>
      <c r="F54" s="52">
        <f>+F52+F45+F33</f>
        <v>4003</v>
      </c>
      <c r="G54" s="48"/>
      <c r="H54" s="48"/>
      <c r="I54" s="52">
        <f>I33+I45+I52</f>
        <v>1549</v>
      </c>
      <c r="J54" s="44"/>
    </row>
    <row r="55" spans="1:10" ht="15.75">
      <c r="A55" s="44" t="s">
        <v>164</v>
      </c>
      <c r="B55" s="44"/>
      <c r="C55" s="44"/>
      <c r="D55" s="44"/>
      <c r="E55" s="44"/>
      <c r="F55" s="52">
        <v>79759</v>
      </c>
      <c r="G55" s="48"/>
      <c r="H55" s="48"/>
      <c r="I55" s="54">
        <v>42177</v>
      </c>
      <c r="J55" s="44"/>
    </row>
    <row r="56" spans="1:10" ht="15.75">
      <c r="A56" s="48" t="s">
        <v>120</v>
      </c>
      <c r="B56" s="48"/>
      <c r="C56" s="27"/>
      <c r="D56" s="27"/>
      <c r="E56" s="27"/>
      <c r="F56" s="29">
        <f>+F54+F55</f>
        <v>83762</v>
      </c>
      <c r="G56" s="27"/>
      <c r="H56" s="27"/>
      <c r="I56" s="99">
        <f>SUM(I54:I55)</f>
        <v>43726</v>
      </c>
      <c r="J56" s="44"/>
    </row>
    <row r="57" spans="1:10" ht="16.5" thickBot="1">
      <c r="A57" s="10"/>
      <c r="B57" s="10"/>
      <c r="C57" s="44"/>
      <c r="D57" s="44"/>
      <c r="E57" s="44"/>
      <c r="F57" s="136"/>
      <c r="G57" s="48"/>
      <c r="H57" s="48"/>
      <c r="I57" s="96"/>
      <c r="J57" s="44"/>
    </row>
    <row r="58" spans="1:10" ht="15.75">
      <c r="A58" s="67" t="s">
        <v>121</v>
      </c>
      <c r="B58" s="68"/>
      <c r="C58" s="68"/>
      <c r="D58" s="68"/>
      <c r="E58" s="68"/>
      <c r="F58" s="69"/>
      <c r="G58" s="69"/>
      <c r="H58" s="69"/>
      <c r="I58" s="68"/>
      <c r="J58" s="70"/>
    </row>
    <row r="59" spans="1:10" ht="15.75">
      <c r="A59" s="71" t="s">
        <v>105</v>
      </c>
      <c r="B59" s="44"/>
      <c r="C59" s="44"/>
      <c r="D59" s="44"/>
      <c r="E59" s="44"/>
      <c r="F59" s="52">
        <v>44343</v>
      </c>
      <c r="G59" s="48"/>
      <c r="H59" s="48"/>
      <c r="I59" s="52">
        <v>18938</v>
      </c>
      <c r="J59" s="72"/>
    </row>
    <row r="60" spans="1:10" ht="15.75">
      <c r="A60" s="71" t="s">
        <v>64</v>
      </c>
      <c r="B60" s="44"/>
      <c r="C60" s="44"/>
      <c r="D60" s="44"/>
      <c r="E60" s="44"/>
      <c r="F60" s="52">
        <v>39419</v>
      </c>
      <c r="G60" s="48"/>
      <c r="H60" s="48"/>
      <c r="I60" s="52">
        <v>24788</v>
      </c>
      <c r="J60" s="72"/>
    </row>
    <row r="61" spans="1:10" ht="16.5" thickBot="1">
      <c r="A61" s="71"/>
      <c r="B61" s="44"/>
      <c r="C61" s="44"/>
      <c r="D61" s="44"/>
      <c r="E61" s="44"/>
      <c r="F61" s="23">
        <f>SUM(F59:F60)</f>
        <v>83762</v>
      </c>
      <c r="G61" s="48"/>
      <c r="H61" s="48"/>
      <c r="I61" s="23">
        <f>SUM(I59:I60)</f>
        <v>43726</v>
      </c>
      <c r="J61" s="72"/>
    </row>
    <row r="62" spans="1:10" ht="17.25" thickBot="1" thickTop="1">
      <c r="A62" s="73"/>
      <c r="B62" s="74"/>
      <c r="C62" s="74"/>
      <c r="D62" s="74"/>
      <c r="E62" s="74"/>
      <c r="F62" s="137"/>
      <c r="G62" s="75"/>
      <c r="H62" s="75"/>
      <c r="I62" s="76"/>
      <c r="J62" s="77"/>
    </row>
    <row r="63" spans="1:10" ht="15.75">
      <c r="A63" s="44"/>
      <c r="B63" s="44"/>
      <c r="C63" s="44"/>
      <c r="D63" s="44"/>
      <c r="E63" s="44"/>
      <c r="F63" s="80"/>
      <c r="G63" s="48"/>
      <c r="H63" s="48"/>
      <c r="I63" s="52"/>
      <c r="J63" s="49"/>
    </row>
    <row r="64" spans="1:10" ht="15.75">
      <c r="A64" s="28" t="s">
        <v>72</v>
      </c>
      <c r="B64" s="44"/>
      <c r="C64" s="28"/>
      <c r="D64" s="28"/>
      <c r="E64" s="44"/>
      <c r="F64" s="48"/>
      <c r="G64" s="48"/>
      <c r="H64" s="48"/>
      <c r="I64" s="52"/>
      <c r="J64" s="49"/>
    </row>
    <row r="65" spans="1:10" ht="15.75">
      <c r="A65" s="13" t="s">
        <v>122</v>
      </c>
      <c r="B65" s="44"/>
      <c r="C65" s="28"/>
      <c r="D65" s="28"/>
      <c r="E65" s="44"/>
      <c r="F65" s="48"/>
      <c r="G65" s="48"/>
      <c r="H65" s="48"/>
      <c r="I65" s="52"/>
      <c r="J65" s="49"/>
    </row>
    <row r="66" spans="1:9" ht="15.75">
      <c r="A66" s="35"/>
      <c r="B66" s="35"/>
      <c r="C66" s="35"/>
      <c r="D66" s="35"/>
      <c r="E66" s="35"/>
      <c r="F66" s="36"/>
      <c r="G66" s="36"/>
      <c r="H66" s="36"/>
      <c r="I66" s="37"/>
    </row>
    <row r="67" spans="1:9" ht="15.75">
      <c r="A67" s="35"/>
      <c r="B67" s="35"/>
      <c r="C67" s="35"/>
      <c r="D67" s="35"/>
      <c r="E67" s="35"/>
      <c r="F67" s="36"/>
      <c r="G67" s="36"/>
      <c r="H67" s="36"/>
      <c r="I67" s="37"/>
    </row>
    <row r="68" spans="1:9" ht="15.75">
      <c r="A68" s="35"/>
      <c r="B68" s="35"/>
      <c r="C68" s="35"/>
      <c r="D68" s="35"/>
      <c r="E68" s="35"/>
      <c r="F68" s="36"/>
      <c r="G68" s="36"/>
      <c r="H68" s="36"/>
      <c r="I68" s="37"/>
    </row>
    <row r="69" spans="1:9" ht="15.75">
      <c r="A69" s="35"/>
      <c r="B69" s="35"/>
      <c r="C69" s="35"/>
      <c r="D69" s="35"/>
      <c r="E69" s="35"/>
      <c r="F69" s="36"/>
      <c r="G69" s="36"/>
      <c r="H69" s="36"/>
      <c r="I69" s="37"/>
    </row>
    <row r="70" spans="1:9" ht="15.75">
      <c r="A70" s="35"/>
      <c r="B70" s="35"/>
      <c r="C70" s="35"/>
      <c r="D70" s="35"/>
      <c r="E70" s="35"/>
      <c r="F70" s="36"/>
      <c r="G70" s="36"/>
      <c r="H70" s="36"/>
      <c r="I70" s="37"/>
    </row>
    <row r="71" spans="1:9" ht="15.75">
      <c r="A71" s="35"/>
      <c r="B71" s="35"/>
      <c r="C71" s="35"/>
      <c r="D71" s="35"/>
      <c r="E71" s="35"/>
      <c r="F71" s="36"/>
      <c r="G71" s="36"/>
      <c r="H71" s="36"/>
      <c r="I71" s="37"/>
    </row>
    <row r="72" spans="1:9" ht="15.75">
      <c r="A72" s="35"/>
      <c r="B72" s="35"/>
      <c r="C72" s="35"/>
      <c r="D72" s="35"/>
      <c r="E72" s="35"/>
      <c r="F72" s="36"/>
      <c r="G72" s="36"/>
      <c r="H72" s="36"/>
      <c r="I72" s="37"/>
    </row>
    <row r="73" spans="1:9" ht="15.75">
      <c r="A73" s="35"/>
      <c r="B73" s="35"/>
      <c r="C73" s="35"/>
      <c r="D73" s="35"/>
      <c r="E73" s="35"/>
      <c r="F73" s="36"/>
      <c r="G73" s="36"/>
      <c r="H73" s="36"/>
      <c r="I73" s="37"/>
    </row>
    <row r="74" spans="1:9" ht="15.75">
      <c r="A74" s="35"/>
      <c r="B74" s="35"/>
      <c r="C74" s="35"/>
      <c r="D74" s="35"/>
      <c r="E74" s="35"/>
      <c r="F74" s="36"/>
      <c r="G74" s="36"/>
      <c r="H74" s="36"/>
      <c r="I74" s="37"/>
    </row>
    <row r="75" spans="1:9" ht="15.75">
      <c r="A75" s="35"/>
      <c r="B75" s="35"/>
      <c r="C75" s="35"/>
      <c r="D75" s="35"/>
      <c r="E75" s="35"/>
      <c r="F75" s="36"/>
      <c r="G75" s="35"/>
      <c r="H75" s="35"/>
      <c r="I75" s="35"/>
    </row>
    <row r="76" spans="1:9" ht="15.75">
      <c r="A76" s="35"/>
      <c r="B76" s="35"/>
      <c r="C76" s="35"/>
      <c r="D76" s="35"/>
      <c r="E76" s="35"/>
      <c r="F76" s="36"/>
      <c r="G76" s="35"/>
      <c r="H76" s="35"/>
      <c r="I76" s="35"/>
    </row>
    <row r="77" spans="1:9" ht="15.75">
      <c r="A77" s="35"/>
      <c r="B77" s="35"/>
      <c r="C77" s="35"/>
      <c r="D77" s="35"/>
      <c r="E77" s="35"/>
      <c r="F77" s="36"/>
      <c r="G77" s="35"/>
      <c r="H77" s="35"/>
      <c r="I77" s="35"/>
    </row>
    <row r="78" spans="1:9" ht="15.75">
      <c r="A78" s="35"/>
      <c r="B78" s="35"/>
      <c r="C78" s="35"/>
      <c r="D78" s="35"/>
      <c r="E78" s="35"/>
      <c r="F78" s="36"/>
      <c r="G78" s="35"/>
      <c r="H78" s="35"/>
      <c r="I78" s="35"/>
    </row>
    <row r="79" spans="1:9" ht="15.75">
      <c r="A79" s="35"/>
      <c r="B79" s="35"/>
      <c r="C79" s="35"/>
      <c r="D79" s="35"/>
      <c r="E79" s="35"/>
      <c r="F79" s="36"/>
      <c r="G79" s="35"/>
      <c r="H79" s="35"/>
      <c r="I79" s="35"/>
    </row>
    <row r="80" spans="1:9" ht="15.75">
      <c r="A80" s="35"/>
      <c r="B80" s="35"/>
      <c r="C80" s="35"/>
      <c r="D80" s="35"/>
      <c r="E80" s="35"/>
      <c r="F80" s="36"/>
      <c r="G80" s="35"/>
      <c r="H80" s="35"/>
      <c r="I80" s="35"/>
    </row>
    <row r="81" spans="1:9" ht="15.75">
      <c r="A81" s="35"/>
      <c r="B81" s="35"/>
      <c r="C81" s="35"/>
      <c r="D81" s="35"/>
      <c r="E81" s="35"/>
      <c r="F81" s="36"/>
      <c r="G81" s="35"/>
      <c r="H81" s="35"/>
      <c r="I81" s="35"/>
    </row>
    <row r="82" spans="1:9" ht="15.75">
      <c r="A82" s="35"/>
      <c r="B82" s="35"/>
      <c r="C82" s="35"/>
      <c r="D82" s="35"/>
      <c r="E82" s="35"/>
      <c r="F82" s="36"/>
      <c r="G82" s="35"/>
      <c r="H82" s="35"/>
      <c r="I82" s="35"/>
    </row>
    <row r="83" spans="1:9" ht="15.75">
      <c r="A83" s="35"/>
      <c r="B83" s="35"/>
      <c r="C83" s="35"/>
      <c r="D83" s="35"/>
      <c r="E83" s="35"/>
      <c r="F83" s="36"/>
      <c r="G83" s="35"/>
      <c r="H83" s="35"/>
      <c r="I83" s="35"/>
    </row>
    <row r="84" spans="1:9" ht="15.75">
      <c r="A84" s="35"/>
      <c r="B84" s="35"/>
      <c r="C84" s="35"/>
      <c r="D84" s="35"/>
      <c r="E84" s="35"/>
      <c r="F84" s="36"/>
      <c r="G84" s="35"/>
      <c r="H84" s="35"/>
      <c r="I84" s="35"/>
    </row>
    <row r="85" spans="1:9" ht="15.75">
      <c r="A85" s="35"/>
      <c r="B85" s="35"/>
      <c r="C85" s="35"/>
      <c r="D85" s="35"/>
      <c r="E85" s="35"/>
      <c r="F85" s="36"/>
      <c r="G85" s="35"/>
      <c r="H85" s="35"/>
      <c r="I85" s="35"/>
    </row>
    <row r="86" spans="1:9" ht="15.75">
      <c r="A86" s="35"/>
      <c r="B86" s="35"/>
      <c r="C86" s="35"/>
      <c r="D86" s="35"/>
      <c r="E86" s="35"/>
      <c r="F86" s="36"/>
      <c r="G86" s="35"/>
      <c r="H86" s="35"/>
      <c r="I86" s="35"/>
    </row>
    <row r="87" spans="1:9" ht="15.75">
      <c r="A87" s="35"/>
      <c r="B87" s="35"/>
      <c r="C87" s="35"/>
      <c r="D87" s="35"/>
      <c r="E87" s="35"/>
      <c r="F87" s="36"/>
      <c r="G87" s="35"/>
      <c r="H87" s="35"/>
      <c r="I87" s="35"/>
    </row>
    <row r="88" spans="1:9" ht="15.75">
      <c r="A88" s="35"/>
      <c r="B88" s="35"/>
      <c r="C88" s="35"/>
      <c r="D88" s="35"/>
      <c r="E88" s="35"/>
      <c r="F88" s="36"/>
      <c r="G88" s="35"/>
      <c r="H88" s="35"/>
      <c r="I88" s="35"/>
    </row>
    <row r="89" spans="1:9" ht="15.75">
      <c r="A89" s="35"/>
      <c r="B89" s="35"/>
      <c r="C89" s="35"/>
      <c r="D89" s="35"/>
      <c r="E89" s="35"/>
      <c r="F89" s="36"/>
      <c r="G89" s="35"/>
      <c r="H89" s="35"/>
      <c r="I89" s="35"/>
    </row>
    <row r="90" spans="1:9" ht="15.75">
      <c r="A90" s="35"/>
      <c r="B90" s="35"/>
      <c r="C90" s="35"/>
      <c r="D90" s="35"/>
      <c r="E90" s="35"/>
      <c r="F90" s="36"/>
      <c r="G90" s="35"/>
      <c r="H90" s="35"/>
      <c r="I90" s="35"/>
    </row>
    <row r="91" spans="1:9" ht="15.75">
      <c r="A91" s="35"/>
      <c r="B91" s="35"/>
      <c r="C91" s="35"/>
      <c r="D91" s="35"/>
      <c r="E91" s="35"/>
      <c r="F91" s="36"/>
      <c r="G91" s="35"/>
      <c r="H91" s="35"/>
      <c r="I91" s="35"/>
    </row>
    <row r="92" spans="1:9" ht="15.75">
      <c r="A92" s="35"/>
      <c r="B92" s="35"/>
      <c r="C92" s="35"/>
      <c r="D92" s="35"/>
      <c r="E92" s="35"/>
      <c r="F92" s="36"/>
      <c r="G92" s="35"/>
      <c r="H92" s="35"/>
      <c r="I92" s="35"/>
    </row>
    <row r="93" spans="1:9" ht="15.75">
      <c r="A93" s="35"/>
      <c r="B93" s="35"/>
      <c r="C93" s="35"/>
      <c r="D93" s="35"/>
      <c r="E93" s="35"/>
      <c r="F93" s="36"/>
      <c r="G93" s="35"/>
      <c r="H93" s="35"/>
      <c r="I93" s="35"/>
    </row>
    <row r="94" spans="1:9" ht="15.75">
      <c r="A94" s="35"/>
      <c r="B94" s="35"/>
      <c r="C94" s="35"/>
      <c r="D94" s="35"/>
      <c r="E94" s="35"/>
      <c r="F94" s="36"/>
      <c r="G94" s="35"/>
      <c r="H94" s="35"/>
      <c r="I94" s="35"/>
    </row>
    <row r="95" spans="1:9" ht="15.75">
      <c r="A95" s="35"/>
      <c r="B95" s="35"/>
      <c r="C95" s="35"/>
      <c r="D95" s="35"/>
      <c r="E95" s="35"/>
      <c r="F95" s="36"/>
      <c r="G95" s="35"/>
      <c r="H95" s="35"/>
      <c r="I95" s="35"/>
    </row>
    <row r="96" spans="1:9" ht="15.75">
      <c r="A96" s="35"/>
      <c r="B96" s="35"/>
      <c r="C96" s="35"/>
      <c r="D96" s="35"/>
      <c r="E96" s="35"/>
      <c r="F96" s="36"/>
      <c r="G96" s="35"/>
      <c r="H96" s="35"/>
      <c r="I96" s="35"/>
    </row>
    <row r="97" spans="1:9" ht="15.75">
      <c r="A97" s="35"/>
      <c r="B97" s="35"/>
      <c r="C97" s="35"/>
      <c r="D97" s="35"/>
      <c r="E97" s="35"/>
      <c r="F97" s="36"/>
      <c r="G97" s="35"/>
      <c r="H97" s="35"/>
      <c r="I97" s="35"/>
    </row>
    <row r="98" spans="1:9" ht="15.75">
      <c r="A98" s="35"/>
      <c r="B98" s="35"/>
      <c r="C98" s="35"/>
      <c r="D98" s="35"/>
      <c r="E98" s="35"/>
      <c r="F98" s="36"/>
      <c r="G98" s="35"/>
      <c r="H98" s="35"/>
      <c r="I98" s="35"/>
    </row>
    <row r="99" spans="1:9" ht="15.75">
      <c r="A99" s="35"/>
      <c r="B99" s="35"/>
      <c r="C99" s="35"/>
      <c r="D99" s="35"/>
      <c r="E99" s="35"/>
      <c r="F99" s="36"/>
      <c r="G99" s="35"/>
      <c r="H99" s="35"/>
      <c r="I99" s="35"/>
    </row>
    <row r="100" spans="1:9" ht="15.75">
      <c r="A100" s="35"/>
      <c r="B100" s="35"/>
      <c r="C100" s="35"/>
      <c r="D100" s="35"/>
      <c r="E100" s="35"/>
      <c r="F100" s="36"/>
      <c r="G100" s="35"/>
      <c r="H100" s="35"/>
      <c r="I100" s="35"/>
    </row>
    <row r="101" spans="1:9" ht="15.75">
      <c r="A101" s="35"/>
      <c r="B101" s="35"/>
      <c r="C101" s="35"/>
      <c r="D101" s="35"/>
      <c r="E101" s="35"/>
      <c r="F101" s="36"/>
      <c r="G101" s="35"/>
      <c r="H101" s="35"/>
      <c r="I101" s="35"/>
    </row>
    <row r="102" spans="1:9" ht="15.75">
      <c r="A102" s="35"/>
      <c r="B102" s="35"/>
      <c r="C102" s="35"/>
      <c r="D102" s="35"/>
      <c r="E102" s="35"/>
      <c r="F102" s="36"/>
      <c r="G102" s="35"/>
      <c r="H102" s="35"/>
      <c r="I102" s="35"/>
    </row>
    <row r="103" spans="1:9" ht="15.75">
      <c r="A103" s="35"/>
      <c r="B103" s="35"/>
      <c r="C103" s="35"/>
      <c r="D103" s="35"/>
      <c r="E103" s="35"/>
      <c r="F103" s="36"/>
      <c r="G103" s="35"/>
      <c r="H103" s="35"/>
      <c r="I103" s="35"/>
    </row>
    <row r="104" spans="1:9" ht="15.75">
      <c r="A104" s="35"/>
      <c r="B104" s="35"/>
      <c r="C104" s="35"/>
      <c r="D104" s="35"/>
      <c r="E104" s="35"/>
      <c r="F104" s="36"/>
      <c r="G104" s="35"/>
      <c r="H104" s="35"/>
      <c r="I104" s="35"/>
    </row>
    <row r="105" spans="1:9" ht="15.75">
      <c r="A105" s="35"/>
      <c r="B105" s="35"/>
      <c r="C105" s="35"/>
      <c r="D105" s="35"/>
      <c r="E105" s="35"/>
      <c r="F105" s="36"/>
      <c r="G105" s="35"/>
      <c r="H105" s="35"/>
      <c r="I105" s="35"/>
    </row>
    <row r="106" spans="1:9" ht="15.75">
      <c r="A106" s="35"/>
      <c r="B106" s="35"/>
      <c r="C106" s="35"/>
      <c r="D106" s="35"/>
      <c r="E106" s="35"/>
      <c r="F106" s="36"/>
      <c r="G106" s="35"/>
      <c r="H106" s="35"/>
      <c r="I106" s="35"/>
    </row>
    <row r="107" spans="1:9" ht="15.75">
      <c r="A107" s="35"/>
      <c r="B107" s="35"/>
      <c r="C107" s="35"/>
      <c r="D107" s="35"/>
      <c r="E107" s="35"/>
      <c r="F107" s="36"/>
      <c r="G107" s="35"/>
      <c r="H107" s="35"/>
      <c r="I107" s="35"/>
    </row>
    <row r="108" spans="1:9" ht="15.75">
      <c r="A108" s="35"/>
      <c r="B108" s="35"/>
      <c r="C108" s="35"/>
      <c r="D108" s="35"/>
      <c r="E108" s="35"/>
      <c r="F108" s="36"/>
      <c r="G108" s="35"/>
      <c r="H108" s="35"/>
      <c r="I108" s="35"/>
    </row>
    <row r="109" spans="1:9" ht="15.75">
      <c r="A109" s="35"/>
      <c r="B109" s="35"/>
      <c r="C109" s="35"/>
      <c r="D109" s="35"/>
      <c r="E109" s="35"/>
      <c r="F109" s="36"/>
      <c r="G109" s="35"/>
      <c r="H109" s="35"/>
      <c r="I109" s="35"/>
    </row>
    <row r="110" spans="1:9" ht="15.75">
      <c r="A110" s="35"/>
      <c r="B110" s="35"/>
      <c r="C110" s="35"/>
      <c r="D110" s="35"/>
      <c r="E110" s="35"/>
      <c r="F110" s="36"/>
      <c r="G110" s="35"/>
      <c r="H110" s="35"/>
      <c r="I110" s="35"/>
    </row>
    <row r="111" spans="1:9" ht="15.75">
      <c r="A111" s="35"/>
      <c r="B111" s="35"/>
      <c r="C111" s="35"/>
      <c r="D111" s="35"/>
      <c r="E111" s="35"/>
      <c r="F111" s="36"/>
      <c r="G111" s="35"/>
      <c r="H111" s="35"/>
      <c r="I111" s="35"/>
    </row>
    <row r="112" spans="1:9" ht="15.75">
      <c r="A112" s="35"/>
      <c r="B112" s="35"/>
      <c r="C112" s="35"/>
      <c r="D112" s="35"/>
      <c r="E112" s="35"/>
      <c r="F112" s="36"/>
      <c r="G112" s="35"/>
      <c r="H112" s="35"/>
      <c r="I112" s="35"/>
    </row>
    <row r="113" spans="1:9" ht="15.75">
      <c r="A113" s="35"/>
      <c r="B113" s="35"/>
      <c r="C113" s="35"/>
      <c r="D113" s="35"/>
      <c r="E113" s="35"/>
      <c r="F113" s="36"/>
      <c r="G113" s="35"/>
      <c r="H113" s="35"/>
      <c r="I113" s="35"/>
    </row>
    <row r="114" spans="1:9" ht="15.75">
      <c r="A114" s="35"/>
      <c r="B114" s="35"/>
      <c r="C114" s="35"/>
      <c r="D114" s="35"/>
      <c r="E114" s="35"/>
      <c r="F114" s="36"/>
      <c r="G114" s="35"/>
      <c r="H114" s="35"/>
      <c r="I114" s="35"/>
    </row>
    <row r="115" spans="1:9" ht="15.75">
      <c r="A115" s="35"/>
      <c r="B115" s="35"/>
      <c r="C115" s="35"/>
      <c r="D115" s="35"/>
      <c r="E115" s="35"/>
      <c r="F115" s="36"/>
      <c r="G115" s="35"/>
      <c r="H115" s="35"/>
      <c r="I115" s="35"/>
    </row>
    <row r="116" spans="1:9" ht="15.75">
      <c r="A116" s="35"/>
      <c r="B116" s="35"/>
      <c r="C116" s="35"/>
      <c r="D116" s="35"/>
      <c r="E116" s="35"/>
      <c r="F116" s="36"/>
      <c r="G116" s="35"/>
      <c r="H116" s="35"/>
      <c r="I116" s="35"/>
    </row>
    <row r="117" spans="1:9" ht="15.75">
      <c r="A117" s="35"/>
      <c r="B117" s="35"/>
      <c r="C117" s="35"/>
      <c r="D117" s="35"/>
      <c r="E117" s="35"/>
      <c r="F117" s="36"/>
      <c r="G117" s="35"/>
      <c r="H117" s="35"/>
      <c r="I117" s="35"/>
    </row>
    <row r="118" spans="1:9" ht="15.75">
      <c r="A118" s="35"/>
      <c r="B118" s="35"/>
      <c r="C118" s="35"/>
      <c r="D118" s="35"/>
      <c r="E118" s="35"/>
      <c r="F118" s="36"/>
      <c r="G118" s="35"/>
      <c r="H118" s="35"/>
      <c r="I118" s="35"/>
    </row>
    <row r="119" spans="1:9" ht="15.75">
      <c r="A119" s="35"/>
      <c r="B119" s="35"/>
      <c r="C119" s="35"/>
      <c r="D119" s="35"/>
      <c r="E119" s="35"/>
      <c r="F119" s="36"/>
      <c r="G119" s="35"/>
      <c r="H119" s="35"/>
      <c r="I119" s="35"/>
    </row>
    <row r="120" spans="1:9" ht="15.75">
      <c r="A120" s="35"/>
      <c r="B120" s="35"/>
      <c r="C120" s="35"/>
      <c r="D120" s="35"/>
      <c r="E120" s="35"/>
      <c r="F120" s="36"/>
      <c r="G120" s="35"/>
      <c r="H120" s="35"/>
      <c r="I120" s="35"/>
    </row>
    <row r="121" spans="1:9" ht="15.75">
      <c r="A121" s="35"/>
      <c r="B121" s="35"/>
      <c r="C121" s="35"/>
      <c r="D121" s="35"/>
      <c r="E121" s="35"/>
      <c r="F121" s="36"/>
      <c r="G121" s="35"/>
      <c r="H121" s="35"/>
      <c r="I121" s="35"/>
    </row>
    <row r="122" spans="1:9" ht="15.75">
      <c r="A122" s="35"/>
      <c r="B122" s="35"/>
      <c r="C122" s="35"/>
      <c r="D122" s="35"/>
      <c r="E122" s="35"/>
      <c r="F122" s="36"/>
      <c r="G122" s="35"/>
      <c r="H122" s="35"/>
      <c r="I122" s="35"/>
    </row>
    <row r="123" spans="1:9" ht="15.75">
      <c r="A123" s="35"/>
      <c r="B123" s="35"/>
      <c r="C123" s="35"/>
      <c r="D123" s="35"/>
      <c r="E123" s="35"/>
      <c r="F123" s="36"/>
      <c r="G123" s="35"/>
      <c r="H123" s="35"/>
      <c r="I123" s="35"/>
    </row>
    <row r="124" spans="1:9" ht="15.75">
      <c r="A124" s="35"/>
      <c r="B124" s="35"/>
      <c r="C124" s="35"/>
      <c r="D124" s="35"/>
      <c r="E124" s="35"/>
      <c r="F124" s="36"/>
      <c r="G124" s="35"/>
      <c r="H124" s="35"/>
      <c r="I124" s="35"/>
    </row>
    <row r="125" spans="1:9" ht="15.75">
      <c r="A125" s="35"/>
      <c r="B125" s="35"/>
      <c r="C125" s="35"/>
      <c r="D125" s="35"/>
      <c r="E125" s="35"/>
      <c r="F125" s="36"/>
      <c r="G125" s="35"/>
      <c r="H125" s="35"/>
      <c r="I125" s="35"/>
    </row>
    <row r="126" spans="1:9" ht="15.75">
      <c r="A126" s="35"/>
      <c r="B126" s="35"/>
      <c r="C126" s="35"/>
      <c r="D126" s="35"/>
      <c r="E126" s="35"/>
      <c r="F126" s="36"/>
      <c r="G126" s="35"/>
      <c r="H126" s="35"/>
      <c r="I126" s="35"/>
    </row>
    <row r="127" spans="1:9" ht="15.75">
      <c r="A127" s="35"/>
      <c r="B127" s="35"/>
      <c r="C127" s="35"/>
      <c r="D127" s="35"/>
      <c r="E127" s="35"/>
      <c r="F127" s="36"/>
      <c r="G127" s="35"/>
      <c r="H127" s="35"/>
      <c r="I127" s="35"/>
    </row>
    <row r="128" spans="1:9" ht="15.75">
      <c r="A128" s="35"/>
      <c r="B128" s="35"/>
      <c r="C128" s="35"/>
      <c r="D128" s="35"/>
      <c r="E128" s="35"/>
      <c r="F128" s="36"/>
      <c r="G128" s="35"/>
      <c r="H128" s="35"/>
      <c r="I128" s="35"/>
    </row>
    <row r="129" spans="1:9" ht="15.75">
      <c r="A129" s="35"/>
      <c r="B129" s="35"/>
      <c r="C129" s="35"/>
      <c r="D129" s="35"/>
      <c r="E129" s="35"/>
      <c r="F129" s="36"/>
      <c r="G129" s="35"/>
      <c r="H129" s="35"/>
      <c r="I129" s="35"/>
    </row>
    <row r="130" spans="1:9" ht="15.75">
      <c r="A130" s="35"/>
      <c r="B130" s="35"/>
      <c r="C130" s="35"/>
      <c r="D130" s="35"/>
      <c r="E130" s="35"/>
      <c r="F130" s="36"/>
      <c r="G130" s="35"/>
      <c r="H130" s="35"/>
      <c r="I130" s="35"/>
    </row>
    <row r="131" spans="1:9" ht="15.75">
      <c r="A131" s="35"/>
      <c r="B131" s="35"/>
      <c r="C131" s="35"/>
      <c r="D131" s="35"/>
      <c r="E131" s="35"/>
      <c r="F131" s="36"/>
      <c r="G131" s="35"/>
      <c r="H131" s="35"/>
      <c r="I131" s="35"/>
    </row>
    <row r="132" spans="1:9" ht="15.75">
      <c r="A132" s="35"/>
      <c r="B132" s="35"/>
      <c r="C132" s="35"/>
      <c r="D132" s="35"/>
      <c r="E132" s="35"/>
      <c r="F132" s="36"/>
      <c r="G132" s="35"/>
      <c r="H132" s="35"/>
      <c r="I132" s="35"/>
    </row>
    <row r="133" spans="1:9" ht="15.75">
      <c r="A133" s="35"/>
      <c r="B133" s="35"/>
      <c r="C133" s="35"/>
      <c r="D133" s="35"/>
      <c r="E133" s="35"/>
      <c r="F133" s="36"/>
      <c r="G133" s="35"/>
      <c r="H133" s="35"/>
      <c r="I133" s="35"/>
    </row>
    <row r="134" spans="1:9" ht="15.75">
      <c r="A134" s="35"/>
      <c r="B134" s="35"/>
      <c r="C134" s="35"/>
      <c r="D134" s="35"/>
      <c r="E134" s="35"/>
      <c r="F134" s="36"/>
      <c r="G134" s="35"/>
      <c r="H134" s="35"/>
      <c r="I134" s="35"/>
    </row>
    <row r="135" spans="1:9" ht="15.75">
      <c r="A135" s="35"/>
      <c r="B135" s="35"/>
      <c r="C135" s="35"/>
      <c r="D135" s="35"/>
      <c r="E135" s="35"/>
      <c r="F135" s="36"/>
      <c r="G135" s="35"/>
      <c r="H135" s="35"/>
      <c r="I135" s="35"/>
    </row>
    <row r="136" spans="1:9" ht="15.75">
      <c r="A136" s="35"/>
      <c r="B136" s="35"/>
      <c r="C136" s="35"/>
      <c r="D136" s="35"/>
      <c r="E136" s="35"/>
      <c r="F136" s="36"/>
      <c r="G136" s="35"/>
      <c r="H136" s="35"/>
      <c r="I136" s="35"/>
    </row>
  </sheetData>
  <sheetProtection/>
  <mergeCells count="3">
    <mergeCell ref="D1:J1"/>
    <mergeCell ref="D2:J2"/>
    <mergeCell ref="D3:J3"/>
  </mergeCells>
  <printOptions/>
  <pageMargins left="0.86" right="0.24" top="0.4" bottom="0.2" header="0.4" footer="0.2"/>
  <pageSetup blackAndWhite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beefong</cp:lastModifiedBy>
  <cp:lastPrinted>2017-12-21T06:47:35Z</cp:lastPrinted>
  <dcterms:created xsi:type="dcterms:W3CDTF">2009-12-01T08:53:03Z</dcterms:created>
  <dcterms:modified xsi:type="dcterms:W3CDTF">2017-12-21T07:42:50Z</dcterms:modified>
  <cp:category/>
  <cp:version/>
  <cp:contentType/>
  <cp:contentStatus/>
</cp:coreProperties>
</file>